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штатна чисел." sheetId="1" r:id="rId1"/>
  </sheets>
  <definedNames>
    <definedName name="_xlnm.Print_Area" localSheetId="0">'штатна чисел.'!$A$1:$J$20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<sst xmlns="http://schemas.openxmlformats.org/spreadsheetml/2006/main" count="45" uniqueCount="42">
  <si>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Найменування адміністративно-теріторіальної одиниці </t>
  </si>
  <si>
    <t>ДНЗ "Віночок"</t>
  </si>
  <si>
    <t>ДНЗ "Чебурашка"</t>
  </si>
  <si>
    <t>ДНЗ "Дюймовочка"</t>
  </si>
  <si>
    <t>ДНЗ"Ягідка"</t>
  </si>
  <si>
    <t>ДНЗ"Лелечення" (Добренський)</t>
  </si>
  <si>
    <t>ДНЗ"Дивограй" (Новоєгорівський)</t>
  </si>
  <si>
    <t>ДНЗ"Малятко" (Новоіванівський)</t>
  </si>
  <si>
    <t>ДНЗ"Сонечко" (Новопавлівський)</t>
  </si>
  <si>
    <t>ДНЗ"Джерельце" (Новосергіївський)</t>
  </si>
  <si>
    <t>ДНЗ"Краплинка" (Пісківський)</t>
  </si>
  <si>
    <t>ДНЗ"Пролісок" (Плющівський)</t>
  </si>
  <si>
    <t>ДНЗ "Веселка" (Христофорівський)</t>
  </si>
  <si>
    <t>ДНЗ"Калинонька" (Явкинський)</t>
  </si>
  <si>
    <t>Планова кількість діто-днів на рік</t>
  </si>
  <si>
    <t>Фактичні видатки</t>
  </si>
  <si>
    <t>по загальному фонду</t>
  </si>
  <si>
    <t>по спеціальному фонду</t>
  </si>
  <si>
    <t>Фактичне виконання діто-дня</t>
  </si>
  <si>
    <t>Вартість харчування 1 діто-дня (грн.)</t>
  </si>
  <si>
    <t>тис. грн.</t>
  </si>
  <si>
    <t>разом</t>
  </si>
  <si>
    <t xml:space="preserve">Разом </t>
  </si>
  <si>
    <t>% виконання фактичного діто-дня до планового</t>
  </si>
  <si>
    <t>8=4/6</t>
  </si>
  <si>
    <t>9=5/6</t>
  </si>
  <si>
    <t>10=7+8</t>
  </si>
  <si>
    <t>4,482</t>
  </si>
  <si>
    <t>6,225</t>
  </si>
  <si>
    <t>4,980</t>
  </si>
  <si>
    <t>5,478</t>
  </si>
  <si>
    <t>7,470</t>
  </si>
  <si>
    <t xml:space="preserve">Середньо-річна кількість дітей </t>
  </si>
  <si>
    <t>22,410</t>
  </si>
  <si>
    <t>47,310</t>
  </si>
  <si>
    <t>14,193</t>
  </si>
  <si>
    <t>11,703</t>
  </si>
  <si>
    <t>9,462</t>
  </si>
  <si>
    <t>ДАНІ ПРО ВАРТІСТЬ ХАРЧУВАННЯ 1 ДІТО-ДНЯ В ДОШКІЛЬНИХ НАВЧАЛЬНИХ ЗАКЛАДАХ СТАНОМ НА 01.04.2020</t>
  </si>
  <si>
    <t>28,137</t>
  </si>
  <si>
    <t>42,330</t>
  </si>
  <si>
    <t>Таблиця 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</si>
</sst>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56" applyFont="1" applyFill="1" applyBorder="1" applyAlignment="1">
      <alignment horizontal="left" vertical="top" wrapText="1"/>
      <protection/>
    </xf>
    <xf numFmtId="0" fontId="10" fillId="33" borderId="17" xfId="56" applyFont="1" applyFill="1" applyBorder="1" applyAlignment="1">
      <alignment horizontal="left" vertical="top" wrapText="1"/>
      <protection/>
    </xf>
    <xf numFmtId="0" fontId="12" fillId="33" borderId="17" xfId="33" applyFont="1" applyFill="1" applyBorder="1" applyAlignment="1">
      <alignment horizontal="left" vertical="center" wrapText="1"/>
      <protection/>
    </xf>
    <xf numFmtId="196" fontId="10" fillId="33" borderId="16" xfId="0" applyNumberFormat="1" applyFont="1" applyFill="1" applyBorder="1" applyAlignment="1">
      <alignment horizontal="center" vertical="top" wrapText="1"/>
    </xf>
    <xf numFmtId="197" fontId="10" fillId="33" borderId="16" xfId="0" applyNumberFormat="1" applyFont="1" applyFill="1" applyBorder="1" applyAlignment="1">
      <alignment horizontal="center" vertical="top" wrapText="1"/>
    </xf>
    <xf numFmtId="2" fontId="10" fillId="33" borderId="16" xfId="0" applyNumberFormat="1" applyFont="1" applyFill="1" applyBorder="1" applyAlignment="1">
      <alignment horizontal="center" vertical="top"/>
    </xf>
    <xf numFmtId="0" fontId="10" fillId="33" borderId="16" xfId="56" applyFont="1" applyFill="1" applyBorder="1" applyAlignment="1">
      <alignment horizontal="center" vertical="top" wrapText="1"/>
      <protection/>
    </xf>
    <xf numFmtId="0" fontId="10" fillId="33" borderId="17" xfId="56" applyFont="1" applyFill="1" applyBorder="1" applyAlignment="1">
      <alignment horizontal="center" vertical="top" wrapText="1"/>
      <protection/>
    </xf>
    <xf numFmtId="1" fontId="12" fillId="33" borderId="17" xfId="0" applyNumberFormat="1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top" wrapText="1"/>
    </xf>
    <xf numFmtId="49" fontId="12" fillId="33" borderId="17" xfId="0" applyNumberFormat="1" applyFont="1" applyFill="1" applyBorder="1" applyAlignment="1">
      <alignment horizontal="center" vertical="top" wrapText="1"/>
    </xf>
    <xf numFmtId="197" fontId="10" fillId="33" borderId="17" xfId="0" applyNumberFormat="1" applyFont="1" applyFill="1" applyBorder="1" applyAlignment="1">
      <alignment horizontal="center" vertical="top" wrapText="1"/>
    </xf>
    <xf numFmtId="196" fontId="12" fillId="33" borderId="17" xfId="0" applyNumberFormat="1" applyFont="1" applyFill="1" applyBorder="1" applyAlignment="1">
      <alignment horizontal="center" vertical="top" wrapText="1"/>
    </xf>
    <xf numFmtId="197" fontId="12" fillId="33" borderId="17" xfId="0" applyNumberFormat="1" applyFont="1" applyFill="1" applyBorder="1" applyAlignment="1">
      <alignment horizontal="center" vertical="top" wrapText="1"/>
    </xf>
    <xf numFmtId="2" fontId="12" fillId="33" borderId="16" xfId="0" applyNumberFormat="1" applyFont="1" applyFill="1" applyBorder="1" applyAlignment="1">
      <alignment horizontal="center" vertical="top"/>
    </xf>
    <xf numFmtId="2" fontId="10" fillId="33" borderId="16" xfId="0" applyNumberFormat="1" applyFont="1" applyFill="1" applyBorder="1" applyAlignment="1">
      <alignment horizontal="center" vertical="top" wrapText="1"/>
    </xf>
    <xf numFmtId="2" fontId="12" fillId="33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_здра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_080_штати" xfId="55"/>
    <cellStyle name="Обычный_здра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80" zoomScalePageLayoutView="0" workbookViewId="0" topLeftCell="A1">
      <selection activeCell="D10" sqref="D10"/>
    </sheetView>
  </sheetViews>
  <sheetFormatPr defaultColWidth="8.8515625" defaultRowHeight="15"/>
  <cols>
    <col min="1" max="1" width="50.421875" style="1" customWidth="1"/>
    <col min="2" max="2" width="14.8515625" style="1" customWidth="1"/>
    <col min="3" max="3" width="13.8515625" style="1" customWidth="1"/>
    <col min="4" max="5" width="19.7109375" style="1" customWidth="1"/>
    <col min="6" max="6" width="15.57421875" style="1" customWidth="1"/>
    <col min="7" max="7" width="16.140625" style="1" customWidth="1"/>
    <col min="8" max="8" width="19.57421875" style="1" customWidth="1"/>
    <col min="9" max="9" width="19.28125" style="1" customWidth="1"/>
    <col min="10" max="10" width="16.00390625" style="1" customWidth="1"/>
    <col min="11" max="243" width="8.8515625" style="1" customWidth="1"/>
    <col min="244" max="244" width="17.140625" style="1" customWidth="1"/>
    <col min="245" max="245" width="12.140625" style="1" customWidth="1"/>
    <col min="246" max="246" width="10.140625" style="1" customWidth="1"/>
    <col min="247" max="249" width="10.421875" style="1" customWidth="1"/>
    <col min="250" max="250" width="11.140625" style="1" customWidth="1"/>
    <col min="251" max="16384" width="8.8515625" style="1" customWidth="1"/>
  </cols>
  <sheetData>
    <row r="1" spans="9:10" ht="20.25" customHeight="1">
      <c r="I1" s="33" t="s">
        <v>41</v>
      </c>
      <c r="J1" s="33"/>
    </row>
    <row r="2" spans="1:10" ht="30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ht="27.75" customHeight="1" thickBot="1">
      <c r="B3" s="12"/>
      <c r="C3" s="12"/>
      <c r="D3" s="12"/>
      <c r="E3" s="12"/>
      <c r="F3" s="12"/>
      <c r="G3" s="12"/>
      <c r="H3" s="12"/>
      <c r="I3" s="12"/>
      <c r="J3" s="13" t="s">
        <v>20</v>
      </c>
    </row>
    <row r="4" spans="1:10" ht="44.25" customHeight="1">
      <c r="A4" s="36" t="s">
        <v>0</v>
      </c>
      <c r="B4" s="39" t="s">
        <v>32</v>
      </c>
      <c r="C4" s="39" t="s">
        <v>14</v>
      </c>
      <c r="D4" s="38" t="s">
        <v>15</v>
      </c>
      <c r="E4" s="38"/>
      <c r="F4" s="41" t="s">
        <v>18</v>
      </c>
      <c r="G4" s="41" t="s">
        <v>23</v>
      </c>
      <c r="H4" s="43" t="s">
        <v>19</v>
      </c>
      <c r="I4" s="44"/>
      <c r="J4" s="45"/>
    </row>
    <row r="5" spans="1:10" ht="81.75" customHeight="1" thickBot="1">
      <c r="A5" s="37"/>
      <c r="B5" s="40"/>
      <c r="C5" s="40"/>
      <c r="D5" s="4" t="s">
        <v>16</v>
      </c>
      <c r="E5" s="4" t="s">
        <v>17</v>
      </c>
      <c r="F5" s="42"/>
      <c r="G5" s="42"/>
      <c r="H5" s="4" t="s">
        <v>16</v>
      </c>
      <c r="I5" s="4" t="s">
        <v>17</v>
      </c>
      <c r="J5" s="9" t="s">
        <v>21</v>
      </c>
    </row>
    <row r="6" spans="1:10" s="2" customFormat="1" ht="39.75" customHeight="1" thickBot="1">
      <c r="A6" s="5">
        <v>1</v>
      </c>
      <c r="B6" s="6">
        <f>A6+1</f>
        <v>2</v>
      </c>
      <c r="C6" s="6">
        <f>B6+1</f>
        <v>3</v>
      </c>
      <c r="D6" s="6">
        <f>C6+1</f>
        <v>4</v>
      </c>
      <c r="E6" s="6">
        <f>D6+1</f>
        <v>5</v>
      </c>
      <c r="F6" s="15">
        <v>6</v>
      </c>
      <c r="G6" s="6">
        <v>7</v>
      </c>
      <c r="H6" s="15" t="s">
        <v>24</v>
      </c>
      <c r="I6" s="8" t="s">
        <v>25</v>
      </c>
      <c r="J6" s="10" t="s">
        <v>26</v>
      </c>
    </row>
    <row r="7" spans="1:10" ht="30.75" customHeight="1">
      <c r="A7" s="16" t="s">
        <v>1</v>
      </c>
      <c r="B7" s="22">
        <v>113</v>
      </c>
      <c r="C7" s="25" t="s">
        <v>39</v>
      </c>
      <c r="D7" s="19">
        <v>19.12992</v>
      </c>
      <c r="E7" s="19">
        <v>52.21801</v>
      </c>
      <c r="F7" s="20">
        <v>2.707</v>
      </c>
      <c r="G7" s="19">
        <f>F7/C7*100</f>
        <v>9.620784021039912</v>
      </c>
      <c r="H7" s="31">
        <f>D7/F7</f>
        <v>7.066834133727373</v>
      </c>
      <c r="I7" s="31">
        <f>E7/F7</f>
        <v>19.289992611747323</v>
      </c>
      <c r="J7" s="21">
        <f>H7+I7</f>
        <v>26.356826745474695</v>
      </c>
    </row>
    <row r="8" spans="1:10" ht="28.5" customHeight="1">
      <c r="A8" s="17" t="s">
        <v>2</v>
      </c>
      <c r="B8" s="23">
        <v>90</v>
      </c>
      <c r="C8" s="25" t="s">
        <v>33</v>
      </c>
      <c r="D8" s="19">
        <v>17.04539</v>
      </c>
      <c r="E8" s="19">
        <v>33.81041</v>
      </c>
      <c r="F8" s="27">
        <v>1.857</v>
      </c>
      <c r="G8" s="19">
        <f aca="true" t="shared" si="0" ref="G8:G14">F8/C8*100</f>
        <v>8.286479250334672</v>
      </c>
      <c r="H8" s="31">
        <f aca="true" t="shared" si="1" ref="H8:H19">D8/F8</f>
        <v>9.178992999461498</v>
      </c>
      <c r="I8" s="31">
        <f aca="true" t="shared" si="2" ref="I8:I19">E8/F8</f>
        <v>18.207005923532577</v>
      </c>
      <c r="J8" s="21">
        <f aca="true" t="shared" si="3" ref="J8:J19">H8+I8</f>
        <v>27.385998922994077</v>
      </c>
    </row>
    <row r="9" spans="1:10" ht="26.25" customHeight="1">
      <c r="A9" s="17" t="s">
        <v>3</v>
      </c>
      <c r="B9" s="23">
        <v>170</v>
      </c>
      <c r="C9" s="25" t="s">
        <v>40</v>
      </c>
      <c r="D9" s="19">
        <v>45.54844</v>
      </c>
      <c r="E9" s="19">
        <v>57.67705</v>
      </c>
      <c r="F9" s="27">
        <v>3.516</v>
      </c>
      <c r="G9" s="19">
        <f t="shared" si="0"/>
        <v>8.306165839829909</v>
      </c>
      <c r="H9" s="31">
        <f t="shared" si="1"/>
        <v>12.9546188850967</v>
      </c>
      <c r="I9" s="31">
        <f t="shared" si="2"/>
        <v>16.40416666666667</v>
      </c>
      <c r="J9" s="21">
        <f t="shared" si="3"/>
        <v>29.35878555176337</v>
      </c>
    </row>
    <row r="10" spans="1:10" ht="26.25" customHeight="1">
      <c r="A10" s="17" t="s">
        <v>4</v>
      </c>
      <c r="B10" s="23">
        <v>190</v>
      </c>
      <c r="C10" s="25" t="s">
        <v>34</v>
      </c>
      <c r="D10" s="19">
        <v>46.61771</v>
      </c>
      <c r="E10" s="19">
        <v>64.49956</v>
      </c>
      <c r="F10" s="27">
        <v>4.098</v>
      </c>
      <c r="G10" s="19">
        <f t="shared" si="0"/>
        <v>8.662016487000633</v>
      </c>
      <c r="H10" s="31">
        <f t="shared" si="1"/>
        <v>11.375722303562714</v>
      </c>
      <c r="I10" s="31">
        <f t="shared" si="2"/>
        <v>15.739277696437288</v>
      </c>
      <c r="J10" s="21">
        <f t="shared" si="3"/>
        <v>27.115000000000002</v>
      </c>
    </row>
    <row r="11" spans="1:10" ht="29.25" customHeight="1">
      <c r="A11" s="17" t="s">
        <v>5</v>
      </c>
      <c r="B11" s="23">
        <v>57</v>
      </c>
      <c r="C11" s="25" t="s">
        <v>35</v>
      </c>
      <c r="D11" s="19">
        <v>14.02645</v>
      </c>
      <c r="E11" s="19">
        <v>22.26356</v>
      </c>
      <c r="F11" s="27">
        <v>1.168</v>
      </c>
      <c r="G11" s="19">
        <f t="shared" si="0"/>
        <v>8.229408863524272</v>
      </c>
      <c r="H11" s="31">
        <f t="shared" si="1"/>
        <v>12.00894691780822</v>
      </c>
      <c r="I11" s="31">
        <f t="shared" si="2"/>
        <v>19.06126712328767</v>
      </c>
      <c r="J11" s="21">
        <f t="shared" si="3"/>
        <v>31.07021404109589</v>
      </c>
    </row>
    <row r="12" spans="1:10" ht="27" customHeight="1">
      <c r="A12" s="17" t="s">
        <v>6</v>
      </c>
      <c r="B12" s="23">
        <v>47</v>
      </c>
      <c r="C12" s="25" t="s">
        <v>36</v>
      </c>
      <c r="D12" s="19">
        <v>5.98374</v>
      </c>
      <c r="E12" s="19">
        <v>17.41634</v>
      </c>
      <c r="F12" s="27">
        <v>0.73</v>
      </c>
      <c r="G12" s="19">
        <f t="shared" si="0"/>
        <v>6.2377168247457915</v>
      </c>
      <c r="H12" s="31">
        <f t="shared" si="1"/>
        <v>8.196904109589042</v>
      </c>
      <c r="I12" s="31">
        <f t="shared" si="2"/>
        <v>23.858000000000004</v>
      </c>
      <c r="J12" s="21">
        <f t="shared" si="3"/>
        <v>32.054904109589046</v>
      </c>
    </row>
    <row r="13" spans="1:10" ht="33.75" customHeight="1">
      <c r="A13" s="17" t="s">
        <v>7</v>
      </c>
      <c r="B13" s="23">
        <v>18</v>
      </c>
      <c r="C13" s="25" t="s">
        <v>27</v>
      </c>
      <c r="D13" s="19">
        <v>5.12251</v>
      </c>
      <c r="E13" s="19">
        <v>12.10701</v>
      </c>
      <c r="F13" s="27">
        <v>0.566</v>
      </c>
      <c r="G13" s="19">
        <f t="shared" si="0"/>
        <v>12.628290941543952</v>
      </c>
      <c r="H13" s="31">
        <f t="shared" si="1"/>
        <v>9.050371024734984</v>
      </c>
      <c r="I13" s="31">
        <f t="shared" si="2"/>
        <v>21.390477031802124</v>
      </c>
      <c r="J13" s="21">
        <f t="shared" si="3"/>
        <v>30.440848056537106</v>
      </c>
    </row>
    <row r="14" spans="1:10" ht="27" customHeight="1">
      <c r="A14" s="17" t="s">
        <v>8</v>
      </c>
      <c r="B14" s="23">
        <v>25</v>
      </c>
      <c r="C14" s="25" t="s">
        <v>28</v>
      </c>
      <c r="D14" s="19">
        <v>4.46548</v>
      </c>
      <c r="E14" s="19">
        <v>14.0404</v>
      </c>
      <c r="F14" s="27">
        <v>0.588</v>
      </c>
      <c r="G14" s="19">
        <f t="shared" si="0"/>
        <v>9.44578313253012</v>
      </c>
      <c r="H14" s="31">
        <f t="shared" si="1"/>
        <v>7.5943537414966</v>
      </c>
      <c r="I14" s="31">
        <f t="shared" si="2"/>
        <v>23.878231292517007</v>
      </c>
      <c r="J14" s="21">
        <f t="shared" si="3"/>
        <v>31.47258503401361</v>
      </c>
    </row>
    <row r="15" spans="1:10" ht="29.25" customHeight="1">
      <c r="A15" s="17" t="s">
        <v>9</v>
      </c>
      <c r="B15" s="23">
        <v>20</v>
      </c>
      <c r="C15" s="25" t="s">
        <v>29</v>
      </c>
      <c r="D15" s="19">
        <v>6.20943</v>
      </c>
      <c r="E15" s="19">
        <v>15.39611</v>
      </c>
      <c r="F15" s="27">
        <v>0.61</v>
      </c>
      <c r="G15" s="19">
        <f aca="true" t="shared" si="4" ref="G15:G20">F15/C15*100</f>
        <v>12.24899598393574</v>
      </c>
      <c r="H15" s="31">
        <f t="shared" si="1"/>
        <v>10.17939344262295</v>
      </c>
      <c r="I15" s="31">
        <f t="shared" si="2"/>
        <v>25.239524590163935</v>
      </c>
      <c r="J15" s="21">
        <f t="shared" si="3"/>
        <v>35.418918032786884</v>
      </c>
    </row>
    <row r="16" spans="1:10" ht="24.75" customHeight="1">
      <c r="A16" s="17" t="s">
        <v>10</v>
      </c>
      <c r="B16" s="23">
        <v>25</v>
      </c>
      <c r="C16" s="25" t="s">
        <v>28</v>
      </c>
      <c r="D16" s="19">
        <v>5.59054</v>
      </c>
      <c r="E16" s="19">
        <v>13.61283</v>
      </c>
      <c r="F16" s="27">
        <v>0.653</v>
      </c>
      <c r="G16" s="19">
        <f t="shared" si="4"/>
        <v>10.48995983935743</v>
      </c>
      <c r="H16" s="31">
        <f t="shared" si="1"/>
        <v>8.561316998468605</v>
      </c>
      <c r="I16" s="31">
        <f t="shared" si="2"/>
        <v>20.846600306278713</v>
      </c>
      <c r="J16" s="21">
        <f t="shared" si="3"/>
        <v>29.40791730474732</v>
      </c>
    </row>
    <row r="17" spans="1:10" ht="29.25" customHeight="1">
      <c r="A17" s="17" t="s">
        <v>11</v>
      </c>
      <c r="B17" s="23">
        <v>38</v>
      </c>
      <c r="C17" s="25" t="s">
        <v>37</v>
      </c>
      <c r="D17" s="19">
        <v>10.19094</v>
      </c>
      <c r="E17" s="19">
        <v>27.12999</v>
      </c>
      <c r="F17" s="27">
        <v>1.371</v>
      </c>
      <c r="G17" s="19">
        <f t="shared" si="4"/>
        <v>14.489537095751427</v>
      </c>
      <c r="H17" s="31">
        <f t="shared" si="1"/>
        <v>7.433216630196936</v>
      </c>
      <c r="I17" s="31">
        <f t="shared" si="2"/>
        <v>19.788468271334793</v>
      </c>
      <c r="J17" s="21">
        <f t="shared" si="3"/>
        <v>27.22168490153173</v>
      </c>
    </row>
    <row r="18" spans="1:10" ht="33.75" customHeight="1">
      <c r="A18" s="17" t="s">
        <v>12</v>
      </c>
      <c r="B18" s="23">
        <v>22</v>
      </c>
      <c r="C18" s="25" t="s">
        <v>30</v>
      </c>
      <c r="D18" s="19">
        <v>5.17282</v>
      </c>
      <c r="E18" s="19">
        <v>15.64439</v>
      </c>
      <c r="F18" s="27">
        <v>0.728</v>
      </c>
      <c r="G18" s="19">
        <f t="shared" si="4"/>
        <v>13.289521723256664</v>
      </c>
      <c r="H18" s="31">
        <f t="shared" si="1"/>
        <v>7.105521978021978</v>
      </c>
      <c r="I18" s="31">
        <f t="shared" si="2"/>
        <v>21.489546703296703</v>
      </c>
      <c r="J18" s="21">
        <f t="shared" si="3"/>
        <v>28.59506868131868</v>
      </c>
    </row>
    <row r="19" spans="1:10" ht="30" customHeight="1">
      <c r="A19" s="17" t="s">
        <v>13</v>
      </c>
      <c r="B19" s="23">
        <v>30</v>
      </c>
      <c r="C19" s="25" t="s">
        <v>31</v>
      </c>
      <c r="D19" s="19">
        <v>7.163</v>
      </c>
      <c r="E19" s="19">
        <v>18.59026</v>
      </c>
      <c r="F19" s="27">
        <v>0.834</v>
      </c>
      <c r="G19" s="19">
        <f t="shared" si="4"/>
        <v>11.164658634538153</v>
      </c>
      <c r="H19" s="31">
        <f t="shared" si="1"/>
        <v>8.588729016786571</v>
      </c>
      <c r="I19" s="31">
        <f t="shared" si="2"/>
        <v>22.290479616306957</v>
      </c>
      <c r="J19" s="21">
        <f t="shared" si="3"/>
        <v>30.879208633093526</v>
      </c>
    </row>
    <row r="20" spans="1:12" ht="42" customHeight="1">
      <c r="A20" s="18" t="s">
        <v>22</v>
      </c>
      <c r="B20" s="24">
        <f>B7+B8+B9+B10+B11+B12+B13+B14+B15+B16+B17+B18+B19</f>
        <v>845</v>
      </c>
      <c r="C20" s="26">
        <f>C7+C8+C9+C10+C11+C12+C13+C14+C15+C16+C17+C18+C19</f>
        <v>210.405</v>
      </c>
      <c r="D20" s="28">
        <f>D7+D8+D9+D10+D11+D12+D13+D14+D15+D16+D17+D18+D19</f>
        <v>192.26637000000005</v>
      </c>
      <c r="E20" s="28">
        <f>E7+E8+E9+E10+E11+E12+E13+E14+E15+E16+E17+E18+E19</f>
        <v>364.40592</v>
      </c>
      <c r="F20" s="29">
        <f>F7+F8+F9+F10+F11+F12+F13+F14+F15+F16+F17+F18+F19</f>
        <v>19.426</v>
      </c>
      <c r="G20" s="28">
        <f t="shared" si="4"/>
        <v>9.232670326275516</v>
      </c>
      <c r="H20" s="32">
        <f>D20/F20</f>
        <v>9.897373108205501</v>
      </c>
      <c r="I20" s="32">
        <f>E20/F20</f>
        <v>18.758669823947287</v>
      </c>
      <c r="J20" s="30">
        <f>H20+I20</f>
        <v>28.656042932152786</v>
      </c>
      <c r="L20" s="11"/>
    </row>
    <row r="21" spans="3:9" ht="15">
      <c r="C21" s="35"/>
      <c r="D21" s="35"/>
      <c r="H21" s="3"/>
      <c r="I21" s="3"/>
    </row>
    <row r="27" ht="15">
      <c r="B27" s="7"/>
    </row>
    <row r="29" spans="5:6" ht="15">
      <c r="E29" s="14"/>
      <c r="F29" s="14"/>
    </row>
  </sheetData>
  <sheetProtection/>
  <mergeCells count="10">
    <mergeCell ref="I1:J1"/>
    <mergeCell ref="A2:J2"/>
    <mergeCell ref="C21:D21"/>
    <mergeCell ref="A4:A5"/>
    <mergeCell ref="D4:E4"/>
    <mergeCell ref="B4:B5"/>
    <mergeCell ref="C4:C5"/>
    <mergeCell ref="G4:G5"/>
    <mergeCell ref="H4:J4"/>
    <mergeCell ref="F4:F5"/>
  </mergeCells>
  <printOptions/>
  <pageMargins left="0.2362204724409449" right="0.15748031496062992" top="0.15748031496062992" bottom="0.1968503937007874" header="0.1968503937007874" footer="0.1968503937007874"/>
  <pageSetup horizontalDpi="600" verticalDpi="6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</dc:creator>
  <cp:keywords/>
  <dc:description/>
  <cp:lastModifiedBy>Admin_PC</cp:lastModifiedBy>
  <cp:lastPrinted>2019-06-18T15:27:43Z</cp:lastPrinted>
  <dcterms:created xsi:type="dcterms:W3CDTF">2014-09-25T11:49:58Z</dcterms:created>
  <dcterms:modified xsi:type="dcterms:W3CDTF">2020-04-24T12:57:25Z</dcterms:modified>
  <cp:category/>
  <cp:version/>
  <cp:contentType/>
  <cp:contentStatus/>
</cp:coreProperties>
</file>