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440" windowHeight="9150"/>
  </bookViews>
  <sheets>
    <sheet name="Лист1" sheetId="1" r:id="rId1"/>
    <sheet name="Лист2" sheetId="2" r:id="rId2"/>
    <sheet name="Лист3" sheetId="3" r:id="rId3"/>
  </sheets>
  <calcPr calcId="145621"/>
  <extLst>
    <ext uri="GoogleSheetsCustomDataVersion1">
      <go:sheetsCustomData xmlns:go="http://customooxmlschemas.google.com/" r:id="rId7" roundtripDataSignature="AMtx7mikdLx5M7m3OrB2qLx6Lb0gm7ng+w=="/>
    </ext>
  </extLst>
</workbook>
</file>

<file path=xl/calcChain.xml><?xml version="1.0" encoding="utf-8"?>
<calcChain xmlns="http://schemas.openxmlformats.org/spreadsheetml/2006/main">
  <c r="U115" i="1" l="1"/>
  <c r="O115" i="1"/>
  <c r="U112" i="1"/>
  <c r="O112" i="1"/>
  <c r="U110" i="1"/>
  <c r="U109" i="1"/>
  <c r="U108" i="1"/>
  <c r="U107" i="1"/>
  <c r="O107" i="1"/>
  <c r="U106" i="1"/>
  <c r="O106" i="1"/>
  <c r="U105" i="1"/>
  <c r="O105" i="1"/>
  <c r="U104" i="1"/>
  <c r="O104" i="1"/>
  <c r="U103" i="1"/>
  <c r="O103" i="1"/>
  <c r="U102" i="1"/>
  <c r="O102" i="1"/>
  <c r="U101" i="1"/>
  <c r="O101" i="1"/>
  <c r="U100" i="1"/>
  <c r="U99" i="1"/>
  <c r="U98" i="1"/>
  <c r="U96" i="1"/>
  <c r="O96" i="1"/>
  <c r="U95" i="1"/>
  <c r="U94" i="1"/>
  <c r="U93" i="1"/>
  <c r="U92" i="1"/>
  <c r="O92" i="1"/>
  <c r="U91" i="1"/>
  <c r="U90" i="1"/>
  <c r="O90" i="1"/>
  <c r="U89" i="1"/>
  <c r="O89" i="1"/>
  <c r="U88" i="1"/>
  <c r="O88" i="1"/>
  <c r="U87" i="1"/>
  <c r="O87" i="1"/>
  <c r="N87" i="1"/>
  <c r="I87" i="1"/>
  <c r="U86" i="1"/>
  <c r="O86" i="1"/>
  <c r="U85" i="1"/>
  <c r="O85" i="1"/>
  <c r="I85" i="1"/>
  <c r="U84" i="1"/>
  <c r="O84" i="1"/>
  <c r="U83" i="1"/>
  <c r="N83" i="1"/>
  <c r="O83" i="1" s="1"/>
  <c r="U82" i="1"/>
  <c r="O82" i="1"/>
  <c r="N82" i="1"/>
  <c r="U81" i="1"/>
  <c r="N81" i="1"/>
  <c r="O81" i="1" s="1"/>
  <c r="U80" i="1"/>
  <c r="O80" i="1"/>
  <c r="U79" i="1"/>
  <c r="O79" i="1"/>
  <c r="U78" i="1"/>
  <c r="O78" i="1"/>
  <c r="N78" i="1"/>
  <c r="U77" i="1"/>
  <c r="N77" i="1"/>
  <c r="O77" i="1" s="1"/>
  <c r="U76" i="1"/>
  <c r="O76" i="1"/>
  <c r="U75" i="1"/>
  <c r="O75" i="1"/>
  <c r="U74" i="1"/>
  <c r="O74" i="1"/>
  <c r="U73" i="1"/>
  <c r="O73" i="1"/>
  <c r="U72" i="1"/>
  <c r="O72" i="1"/>
  <c r="U71" i="1"/>
  <c r="O71" i="1"/>
  <c r="U70" i="1"/>
  <c r="O70" i="1"/>
  <c r="I70" i="1"/>
  <c r="U69" i="1"/>
  <c r="U68" i="1"/>
  <c r="U67" i="1"/>
  <c r="O67" i="1"/>
  <c r="U66" i="1"/>
  <c r="O66" i="1"/>
  <c r="U65" i="1"/>
  <c r="O65" i="1"/>
  <c r="U64" i="1"/>
  <c r="O64" i="1"/>
  <c r="U63" i="1"/>
  <c r="O63" i="1"/>
  <c r="U62" i="1"/>
  <c r="O62" i="1"/>
  <c r="U61" i="1"/>
  <c r="O61" i="1"/>
  <c r="U60" i="1"/>
  <c r="O60" i="1"/>
  <c r="U59" i="1"/>
  <c r="O59" i="1"/>
  <c r="U58" i="1"/>
  <c r="O58" i="1"/>
  <c r="I58" i="1"/>
  <c r="U57" i="1"/>
  <c r="O57" i="1"/>
  <c r="U56" i="1"/>
  <c r="O56" i="1"/>
  <c r="U55" i="1"/>
  <c r="O55" i="1"/>
  <c r="U54" i="1"/>
  <c r="O54" i="1"/>
  <c r="U53" i="1"/>
  <c r="O53" i="1"/>
  <c r="N53" i="1"/>
  <c r="U52" i="1"/>
  <c r="O52" i="1"/>
  <c r="U51" i="1"/>
  <c r="O51" i="1"/>
  <c r="U50" i="1"/>
  <c r="O50" i="1"/>
  <c r="U49" i="1"/>
  <c r="O49" i="1"/>
  <c r="U48" i="1"/>
  <c r="O48" i="1"/>
  <c r="U47" i="1"/>
  <c r="O47" i="1"/>
  <c r="U46" i="1"/>
  <c r="O46" i="1"/>
  <c r="U45" i="1"/>
  <c r="O45" i="1"/>
  <c r="U44" i="1"/>
  <c r="O44" i="1"/>
  <c r="U43" i="1"/>
  <c r="U42" i="1"/>
  <c r="U41" i="1"/>
  <c r="O41" i="1"/>
  <c r="U40" i="1"/>
  <c r="O40" i="1"/>
  <c r="U39" i="1"/>
  <c r="U38" i="1"/>
  <c r="O38" i="1"/>
  <c r="I38" i="1"/>
  <c r="U37" i="1"/>
  <c r="O37" i="1"/>
  <c r="U36" i="1"/>
  <c r="O36" i="1"/>
  <c r="U35" i="1"/>
  <c r="O35" i="1"/>
  <c r="U34" i="1"/>
  <c r="O34" i="1"/>
  <c r="U33" i="1"/>
  <c r="O33" i="1"/>
  <c r="U32" i="1"/>
  <c r="O32" i="1"/>
  <c r="U31" i="1"/>
  <c r="O31" i="1"/>
  <c r="O30" i="1"/>
  <c r="U29" i="1"/>
  <c r="O28" i="1"/>
  <c r="U27" i="1"/>
  <c r="O27" i="1"/>
  <c r="U26" i="1"/>
  <c r="O26" i="1"/>
  <c r="U25" i="1"/>
  <c r="O25" i="1"/>
  <c r="U24" i="1"/>
  <c r="U23" i="1"/>
  <c r="O23" i="1"/>
  <c r="U22" i="1"/>
  <c r="O22" i="1"/>
  <c r="U21" i="1"/>
  <c r="U20" i="1"/>
  <c r="O20" i="1"/>
  <c r="U19" i="1"/>
  <c r="O19" i="1"/>
  <c r="I19" i="1"/>
  <c r="U18" i="1"/>
  <c r="O18" i="1"/>
  <c r="U17" i="1"/>
  <c r="O17" i="1"/>
  <c r="U16" i="1"/>
  <c r="O16" i="1"/>
  <c r="U15" i="1"/>
  <c r="O15" i="1"/>
  <c r="U14" i="1"/>
  <c r="O14" i="1"/>
  <c r="U13" i="1"/>
  <c r="U12" i="1"/>
  <c r="O12" i="1"/>
  <c r="U11" i="1"/>
  <c r="O11" i="1"/>
</calcChain>
</file>

<file path=xl/sharedStrings.xml><?xml version="1.0" encoding="utf-8"?>
<sst xmlns="http://schemas.openxmlformats.org/spreadsheetml/2006/main" count="678" uniqueCount="346">
  <si>
    <t xml:space="preserve">Звіт про результати проведення моніторингу виконання реалізації  проектів розвитку, визначених
 Планом заходів на 2020 роки з реалізації Стратегії розвитку Баштанської міської ради до 2025 року
</t>
  </si>
  <si>
    <t>Найменування стратегічної цілі стратегії розвитку</t>
  </si>
  <si>
    <t>Найменування операційної цілі стратегії розвитку</t>
  </si>
  <si>
    <t>Завдання операційної цілі стратегії розвитку</t>
  </si>
  <si>
    <t>Назва проектів розвитку включених до Стратегії розвитку Баштанської міської ради</t>
  </si>
  <si>
    <t>Строк реалізації проекту</t>
  </si>
  <si>
    <t>Стан фінансування 
завдання у поточному році</t>
  </si>
  <si>
    <t>Стан фінансування з початку реалізації проекту</t>
  </si>
  <si>
    <t>Індикатори (показники) результативності виконання плану заходів</t>
  </si>
  <si>
    <t>Стан виконання плану (з порівняльною оцінкою виконаного і запланованого)</t>
  </si>
  <si>
    <t>Проблемні питання, їх вплив на План Факт виконання</t>
  </si>
  <si>
    <t xml:space="preserve">плановий </t>
  </si>
  <si>
    <t>фактичний</t>
  </si>
  <si>
    <t>план 
на 2020 рік</t>
  </si>
  <si>
    <t>факт 
на 2020 рік</t>
  </si>
  <si>
    <t>відносний показник виконання</t>
  </si>
  <si>
    <t>Джерела фінансування у звітному періоді</t>
  </si>
  <si>
    <t>план</t>
  </si>
  <si>
    <t>факт за 2018 рік</t>
  </si>
  <si>
    <t>факт за 2019 рік</t>
  </si>
  <si>
    <t>факт за 2020 рік</t>
  </si>
  <si>
    <t>відносний показник виконання з початку реалізації</t>
  </si>
  <si>
    <t>найменування індикатора (показника)</t>
  </si>
  <si>
    <t>одиниця виміру</t>
  </si>
  <si>
    <t>прогнозоване значення</t>
  </si>
  <si>
    <t>фактичне значення за 2018-2019 р.</t>
  </si>
  <si>
    <t>фактичне значення за 2020 р.</t>
  </si>
  <si>
    <t>рік</t>
  </si>
  <si>
    <t>тис.грн.</t>
  </si>
  <si>
    <t>%</t>
  </si>
  <si>
    <t>тис.грн</t>
  </si>
  <si>
    <t>1. Побудова інфраструктури – комфортної для проживання та безпечної для життя людини</t>
  </si>
  <si>
    <t>1.1. Дороги та вулиці з твердим покриттям, освітленням, тротуарами та велодоріжками</t>
  </si>
  <si>
    <t>Завдання 1.1.1. Розробка схеми планування території ОТГ та генеральних планів населених пунктів громади</t>
  </si>
  <si>
    <t>1. Розробка схеми планування території ОТГ, розробка (оновлення) містобудівної документації згідно з Програмою розроблення (оновлення) містобудівної документації на території Баштанської міської ради на 2017-2020 роки</t>
  </si>
  <si>
    <t>2018-2020</t>
  </si>
  <si>
    <t>Міський бюджет</t>
  </si>
  <si>
    <t>Розробка містобудівної документації</t>
  </si>
  <si>
    <t>шт</t>
  </si>
  <si>
    <t>Виконано частково</t>
  </si>
  <si>
    <t>Недосконале законодавство України. Відсутність коштів у міському бюджеті</t>
  </si>
  <si>
    <t>Завдання 1.1.2. Створення в громаді системи управління, експлуатації, утримання дорожнього господарства</t>
  </si>
  <si>
    <t>2.Створення в громаді системи управління, експлуатації, утримання дорожнього господарства</t>
  </si>
  <si>
    <t>2018-2019</t>
  </si>
  <si>
    <t>міжнародна технічна допомога</t>
  </si>
  <si>
    <t>створити комунальне підприємство з обслуговування та утримання дорожньої інфраструктури</t>
  </si>
  <si>
    <t>Виконано</t>
  </si>
  <si>
    <t>придбання відповідного обладнання для ремонту доріг</t>
  </si>
  <si>
    <t>В процесі виконання, виконано 33 % від планового показника</t>
  </si>
  <si>
    <t>Відсутність фінансування</t>
  </si>
  <si>
    <t>Завдання 1.1.3. Будівництво, реконструкція, капітальний та поточний ремонт доріг між населеними пунктами громади</t>
  </si>
  <si>
    <t>Капітальний ремонт дороги Баштанка-Плющівка-Піски</t>
  </si>
  <si>
    <t>обласний бюджет</t>
  </si>
  <si>
    <t>протяжність відремонтованих доріг</t>
  </si>
  <si>
    <t>км</t>
  </si>
  <si>
    <t>Не виконано</t>
  </si>
  <si>
    <t>Дана дорога є дорогою загального користування місцевого значення, яка належить до сфери управління Миколаївської обласної державної адміністрації та перебуває на балансі управління інфраструктури облдержадміністрації.</t>
  </si>
  <si>
    <t>Капітальний ремонт дороги Баштанка від перехрестя з Н-11 до с.Христофорівка</t>
  </si>
  <si>
    <t>Виконано 42,9 % від планового показника</t>
  </si>
  <si>
    <t>Капітальний ремонт дороги Баштанка-Новопавлівка</t>
  </si>
  <si>
    <t>-</t>
  </si>
  <si>
    <t>Виконано 18,4 % від планового показника</t>
  </si>
  <si>
    <t>Капітальний ремонт дороги Баштанка-Новосергіївка</t>
  </si>
  <si>
    <t>Капітальний ремонт дороги Новопавлівка-Новоіванівка</t>
  </si>
  <si>
    <t>Капітальний ремонт дороги Баштанка-Явкине</t>
  </si>
  <si>
    <t>Завдання 1.1.4. Реконструкція, ремонт вулиць в населених пунктах громади</t>
  </si>
  <si>
    <t>Капітальний та поточний ремонт дорожнього покриття вулиць в населених пунктах громади</t>
  </si>
  <si>
    <t>2018-2022</t>
  </si>
  <si>
    <t>державний бюджет, міський бюджет</t>
  </si>
  <si>
    <t>кількість виготовлених проектно-кошторисних документацій на капітальний ремонт дорожнього покриття</t>
  </si>
  <si>
    <t>Виконано на 63 %</t>
  </si>
  <si>
    <t>Відсутність фінансування у звязку з перерозподілом коштів на боротьбу з гострою респіраторною хворобою COVID-19, спричиненою коронавірусом SARS-CoV-2</t>
  </si>
  <si>
    <t>м2</t>
  </si>
  <si>
    <t>Виконано 2,1 %</t>
  </si>
  <si>
    <t>Поточний ремонт тротуарів комунальної власності</t>
  </si>
  <si>
    <t>площа відремонтован их тротуарів</t>
  </si>
  <si>
    <t>Виконано на 5%</t>
  </si>
  <si>
    <t>Розбудова елементів дорожньої інфраструктури</t>
  </si>
  <si>
    <t>2018-2021</t>
  </si>
  <si>
    <t>міський бюджет</t>
  </si>
  <si>
    <t>кількість встановлених засобів примусового
 обмеження швидкості</t>
  </si>
  <si>
    <t>Виконано на 50 %</t>
  </si>
  <si>
    <t>У звязку з відсутністю фінанссового ресурсу встанволення засобів обмеження швидкості перенесено на наступний рік</t>
  </si>
  <si>
    <t>кількість встановлених автобусних зупинок</t>
  </si>
  <si>
    <t>Протягом 2018 року автобусні зупинки встановлено за потребою у всіх територіальних органах виконавчого комітету Баштанської міської ради та у місті Баштанка в кількості 16 од. На даний час немає нагальної потреби у встановленні автобусних зупинок</t>
  </si>
  <si>
    <t>Капітальний ремонт (модернізація) вуличного освітлення із застосуванням енергозберігаючих (світодіодних) світильників</t>
  </si>
  <si>
    <t>кількість встановлених світильників</t>
  </si>
  <si>
    <t>Виконано на 11%</t>
  </si>
  <si>
    <t>Облаштування велодоріжок в м.Баштанка</t>
  </si>
  <si>
    <t>2020-2022</t>
  </si>
  <si>
    <t>кількість облаштованих веломаршрутів</t>
  </si>
  <si>
    <t>шт.</t>
  </si>
  <si>
    <t>1.2. Вода питна, придатна до споживання – кожному мешканцю громади</t>
  </si>
  <si>
    <t xml:space="preserve"> 1.2.1. Наукове забезпечення. Розробка схем оптимізації водопостачання в населених пунктах громади</t>
  </si>
  <si>
    <t>Розробка робочих документів з метою залучення ресурсів для будівництва, реконструкції та капітального ремонту систем водопостачання населених пунктів громади.</t>
  </si>
  <si>
    <t>кількість розроблених технічних документацій</t>
  </si>
  <si>
    <t>од</t>
  </si>
  <si>
    <t>Відсутність фінансового ресурсу</t>
  </si>
  <si>
    <t>1.2.2. Підвищення якості води. Доведення якості води до вимог ДСанПіН 2.2</t>
  </si>
  <si>
    <t>Реконструкція очисних споруд з метою підвищення ефективності</t>
  </si>
  <si>
    <t>кількість реконструйованих обєктів</t>
  </si>
  <si>
    <t>Розроблено робочий проект (будівництво ІІ черги очисних споруд), проведено інженерно-геодезичні та геологічні вишукування, однак відсутні вільні фінансові ресурси для реалізації проекту</t>
  </si>
  <si>
    <t>зменшення технологічних витрат води до 20%</t>
  </si>
  <si>
    <t>Будівництво додаткових стадій підготовки питної води з метою доведення якості до вимог ДСанПіН 2.2.4-171-10 на системах водопостачання населених пунктів громади</t>
  </si>
  <si>
    <t>2020-2021</t>
  </si>
  <si>
    <t>кількість збудованих додаткових стадій очищення питної води</t>
  </si>
  <si>
    <t>Удосконалення системи знезараження питної води</t>
  </si>
  <si>
    <t>відсоток здійсненого монтажа обладнання для знезараження питної води відповідно до плану,</t>
  </si>
  <si>
    <t>1.2.3. Реконструкція, капітальний ремонт для забезпечення надійності системи водопостачання</t>
  </si>
  <si>
    <t>Оновлення та реконструкція мережі водопостачання (Реконструкція основних водогонів у населених пунктах громади,  Заміна існуючих трубопроводів на трубопроводи більшого діаметру із сучасних матеріалів, Прокладання нових трубопроводів для закільцювання системи подачі та розподілу води (ПРВ)</t>
  </si>
  <si>
    <t>2018-2025</t>
  </si>
  <si>
    <t>Міський бюджет, кошти підприємства</t>
  </si>
  <si>
    <t>кількість реконструйованих та капітально відремонтованих обєктів водопостачання</t>
  </si>
  <si>
    <t>Виконано на 13 %</t>
  </si>
  <si>
    <t>Будівництво системи водопостачання с.Костянтинівка, с.Новопавлівка, с.Зелений Клин</t>
  </si>
  <si>
    <t>протяжність мережі</t>
  </si>
  <si>
    <t>Заміна насосного обладнання на більш економічне із встановленням частотних регуляторів струму та манометрів</t>
  </si>
  <si>
    <t>міжнародна технічна допомога (DOBRE), кошти підприємства, місцевий бюджет, ДФРР</t>
  </si>
  <si>
    <t>кількість встановленого насосного обладнання, регуляторів струму, манометрів</t>
  </si>
  <si>
    <t>1.2.4. Відновлення криниць як альтернативних джерел питної води</t>
  </si>
  <si>
    <t>Очистка та облаштування криниць</t>
  </si>
  <si>
    <t>2019-2024</t>
  </si>
  <si>
    <t>кількість відремонтованих криниць</t>
  </si>
  <si>
    <t>Виконано на 2 %</t>
  </si>
  <si>
    <t>1.3. Чисте довкілля, зелене місто та села</t>
  </si>
  <si>
    <t>1.3.1. Будівництво очисних споруд каналізації м. Баштанки</t>
  </si>
  <si>
    <t>Будівництво II черги каналізаційних очисних споруд м.Баштанка</t>
  </si>
  <si>
    <t>побудовано та введено в експлуатацію ІІ чергу очисних споруд м. Баштанка</t>
  </si>
  <si>
    <t>1.3.2. Будівництво та реконструкція каналізаційних мереж м. Баштанки</t>
  </si>
  <si>
    <t>Будівництво та реконструкція каналізаційних мереж м.Баштанки</t>
  </si>
  <si>
    <t>протяжність відремонтованих мереж</t>
  </si>
  <si>
    <t>Будівництво каналізаційного колектора по вул. Квітневій м.Баштанка</t>
  </si>
  <si>
    <t>місцевий бюджет</t>
  </si>
  <si>
    <t>побудовано та введено в експлуатацію каналізаційний колектор</t>
  </si>
  <si>
    <t>виготовлено пкд</t>
  </si>
  <si>
    <t>1.3.3. Впровадження ефективної системи поводження з твердими побутовими відходами</t>
  </si>
  <si>
    <t>Упорядкування системи поводження з ТПВ та впровадження  роздільного збирання сміття</t>
  </si>
  <si>
    <t>кількість придбаних контейнерів для збору сміття</t>
  </si>
  <si>
    <t>1.3.4. Забезпечення благоустрою населених пунктів громади з врахування потреб всіх категорій населення, незалежно від віку,статі та стану здоров’я</t>
  </si>
  <si>
    <t>Озеленення міста та сіл</t>
  </si>
  <si>
    <t>Кількість придбаних саджанців дерев</t>
  </si>
  <si>
    <t>Виконано на 8%</t>
  </si>
  <si>
    <t>Кількість придбаних саджанців кущів</t>
  </si>
  <si>
    <t>Виконано 43 %</t>
  </si>
  <si>
    <t>Кількість придбаних саджанців квітів</t>
  </si>
  <si>
    <t>Виконано на 4%</t>
  </si>
  <si>
    <t>Встановлення дитячих ігрових майданчиків, вуличних тренажерів</t>
  </si>
  <si>
    <t>місцевий, державний, обласний бюджет, кошти МТД</t>
  </si>
  <si>
    <t>кількість встановлених дитячмх майданчиків</t>
  </si>
  <si>
    <t>Виконано на 62%</t>
  </si>
  <si>
    <t>1.3.5. Охорона та збереження водойм</t>
  </si>
  <si>
    <t>Очистка ставка Центрального в м.Баштанка</t>
  </si>
  <si>
    <t>2019-2022</t>
  </si>
  <si>
    <t>місцевий, державний бюджет</t>
  </si>
  <si>
    <t>ставок очищено та зариблено</t>
  </si>
  <si>
    <t>2. Зміцнення економічних можливостей громади</t>
  </si>
  <si>
    <t>2.1. Покращення інвестиційної привабливості громади та створення умов для залучення інвестицій</t>
  </si>
  <si>
    <t>2.1.1. Створення умов для спрощення процедур отримання дозвільних та інших документів на території Баштанської міської ради для всіх категорій населення та відкритості роботи органу місцевого самоврядування</t>
  </si>
  <si>
    <t>Будівництво приміщення ЦНАПу Баштанської об’єднаної територіальної громади по вул.Баштанської республіки,12 в м. Баштанка Миколаївської області (нове будівництво)</t>
  </si>
  <si>
    <t>збудовано та введено в експлуатацію ЦНАП</t>
  </si>
  <si>
    <t>Впровадження електронного документообігу в киконавчому комітеті Баштанської міської ради</t>
  </si>
  <si>
    <t>Впровадження системи електронного документообігу</t>
  </si>
  <si>
    <t>Придбано все необхідне обладнання, проводяться роботи по впровадженню</t>
  </si>
  <si>
    <t>міський бюджет, МТД</t>
  </si>
  <si>
    <t>Впровадження системи електронного голосування</t>
  </si>
  <si>
    <t>2.1.2. Формування інвестиційних пропозицій</t>
  </si>
  <si>
    <t>Формування інвестиційних пропозицій</t>
  </si>
  <si>
    <t>оновлення інвестиційного паспорту</t>
  </si>
  <si>
    <t>виконано</t>
  </si>
  <si>
    <t>виготовлення рекламно-іміджевого матеріалу з логотипом ( сумки, блокноти, ручки)</t>
  </si>
  <si>
    <t>відсутність фінансування</t>
  </si>
  <si>
    <t>Розміщення інвестиційно привабливих пропозицій на сайті</t>
  </si>
  <si>
    <t>підготовка презентацій про Баштанську міську раду</t>
  </si>
  <si>
    <t>Розробка документацій під інвестиційно привабливими земельними ділянками</t>
  </si>
  <si>
    <t>кількість ділянок з підготовленими документами для інвестора</t>
  </si>
  <si>
    <t>2.1.3. Створення Промислового парку</t>
  </si>
  <si>
    <t>Створення Промислового парку</t>
  </si>
  <si>
    <t>розроблено концепцію ПП</t>
  </si>
  <si>
    <t>2.1.4. Створення Інкубатора розвитку підприємництва</t>
  </si>
  <si>
    <t>Створення Інкубатора розвитку підприємництва</t>
  </si>
  <si>
    <t>створено інкубатор на території громади</t>
  </si>
  <si>
    <t>не виконано</t>
  </si>
  <si>
    <t>2.1.5. Залучення до розміщення на території громади підприємств сонячної та вітрової енергетики</t>
  </si>
  <si>
    <t>Залучення до розміщення на території Баштанської міської потужностей сонячної енергетики</t>
  </si>
  <si>
    <t>розміщення та введення в експлуатацію на території Баштанської громади  сонячної електростанції</t>
  </si>
  <si>
    <t>часткове виконання</t>
  </si>
  <si>
    <t>земельна ділянка в районі ПАТ "Миколаївобленерго" знаходиться в оренді.</t>
  </si>
  <si>
    <t>Залучення до розміщення на території Баштанської міської об’єктів потужностей вітрової енергетики</t>
  </si>
  <si>
    <t>кількість встановлених вітрових електростанцій</t>
  </si>
  <si>
    <t>реалізація запланована на 2021р</t>
  </si>
  <si>
    <t>2.2. Розвиток туризму</t>
  </si>
  <si>
    <t>2.2.1. Підготовка промоційних заходів та підвищення рівня впізнаваності громади</t>
  </si>
  <si>
    <t>Розробка привабливих туристичних пропозицій на території Баштанської міської ради</t>
  </si>
  <si>
    <t>кількість підготовлених привабливих туристичних пропозицій</t>
  </si>
  <si>
    <t xml:space="preserve">відсутність фінансування </t>
  </si>
  <si>
    <t>кількість розробленої та виготовленої іміджевої продукції</t>
  </si>
  <si>
    <t>виготовлено католог до до 120-річчя О.Г.Довженка, буклети.</t>
  </si>
  <si>
    <t>Виведення байкерського фестивалю «Чупакабра» в с.Христофорівка на Всеукраїнський рівень</t>
  </si>
  <si>
    <t>МБ, інші</t>
  </si>
  <si>
    <t>проведення байкерського фестивалю</t>
  </si>
  <si>
    <t>2020 р -карантинні обмеження</t>
  </si>
  <si>
    <t>2.2.2.Відновлення обєктів культурної спадщини</t>
  </si>
  <si>
    <t>Створення картотеки музейних об’єктів ОТГ та таких об’єктів, які мають місцеву цінність, що розміщені на території Баштанської ОТГ</t>
  </si>
  <si>
    <t>створено картотеку</t>
  </si>
  <si>
    <t>2.2.3. Створення сучасної музейної системи Баштанської ОТГ</t>
  </si>
  <si>
    <t>Створення єдиної сучасної музейної системи на базі Баштанського краєзначого музею</t>
  </si>
  <si>
    <t>2020-2025</t>
  </si>
  <si>
    <t>покращення МТБ</t>
  </si>
  <si>
    <t>створення коворгінг - центру</t>
  </si>
  <si>
    <t>кількість розвинених промислів</t>
  </si>
  <si>
    <t>кількість  відвідувачів</t>
  </si>
  <si>
    <t>чол</t>
  </si>
  <si>
    <t xml:space="preserve">Виконано </t>
  </si>
  <si>
    <t>кількість виготовлених ПКД</t>
  </si>
  <si>
    <t>2.3. Підтримка та сприяння розвитку малого та середнього бізнесу</t>
  </si>
  <si>
    <t>2.3.1. Створення фінансових та інституційних механізмів підтримки малого і середнього підприємництва</t>
  </si>
  <si>
    <t>Створення фінансових та інституційних механізмів підтримки малого і середнього підприємництва</t>
  </si>
  <si>
    <t>2019-2020</t>
  </si>
  <si>
    <t>створено координаційну раду за участю підприємців та бізнес-структур</t>
  </si>
  <si>
    <t>розроблено програму підтримки МСП</t>
  </si>
  <si>
    <t>програму буде розглянуто на черговій сесії</t>
  </si>
  <si>
    <t>створення статистичної бази даних</t>
  </si>
  <si>
    <t>2.3.2. Формування інформаційної, освітньої та торговельної інфраструктури для МСП</t>
  </si>
  <si>
    <t>Формування інформаційної, освітньої та торговельної інфраструктури для МСП</t>
  </si>
  <si>
    <t>МБ,МТД</t>
  </si>
  <si>
    <t>створено інтернет-ресурс для підпримців</t>
  </si>
  <si>
    <t>розроблена ПКД та ескізний проєкт на ярмарково-фестивальну площу трансформер</t>
  </si>
  <si>
    <t>облаштована ярмарково-фестивальна площа-трансформер</t>
  </si>
  <si>
    <t>виконано частково</t>
  </si>
  <si>
    <t>Підтримка кооперативного руху на селі</t>
  </si>
  <si>
    <t>2019-2025</t>
  </si>
  <si>
    <t>створено кооператив</t>
  </si>
  <si>
    <t>створено музей бджолятства</t>
  </si>
  <si>
    <t>3. Підвищення якості життя мешканців</t>
  </si>
  <si>
    <t>3.1. Підвищення якості послуг у сфері освіти та спорту</t>
  </si>
  <si>
    <t>3.1.1. Підвищення  спроможності закладів освіти та спорту</t>
  </si>
  <si>
    <t>Придбання шкільних автобусів</t>
  </si>
  <si>
    <t>10% МБ та 90% ОБ</t>
  </si>
  <si>
    <t>к-ть шкіл.автоб</t>
  </si>
  <si>
    <t>Придбання лінгафоних кабінетів для закладів освіти</t>
  </si>
  <si>
    <t>прид.лінг.каб.</t>
  </si>
  <si>
    <t>відсутній фін. ресурс</t>
  </si>
  <si>
    <t>Придбання комп’ютерної  техніки та ліцензійних програмних засобів для комунальних закладів освіти відділу освіти, молоді та спорту виконавчого комітету Баштанської міської ради</t>
  </si>
  <si>
    <t xml:space="preserve"> ОБ</t>
  </si>
  <si>
    <t>Кількість комп'ютерної техніки</t>
  </si>
  <si>
    <t>Частково виконано</t>
  </si>
  <si>
    <t>Придбання кабінетів природничо-математичного циклу для комунальних закладів освіти</t>
  </si>
  <si>
    <t>ОБ</t>
  </si>
  <si>
    <t>Кіл-ть кабін.</t>
  </si>
  <si>
    <t>Встановлення та реконструкція спортивних  майданчиків  та ремонт бігових доріжок</t>
  </si>
  <si>
    <t>спор.майданчики</t>
  </si>
  <si>
    <t>відсут.фін.ресурс</t>
  </si>
  <si>
    <t>Проведення капітального ремонту будівель, обладнання дошкільних  навчальних закладів</t>
  </si>
  <si>
    <t>міський бюдж</t>
  </si>
  <si>
    <t>кіл-ть відрем.зак</t>
  </si>
  <si>
    <t>Проведення реконструкції з  використанням енергозберігаючих  технологій  будівель приміщень  позашкільних  навчальних закладів БДЮТ та ДЮСШ</t>
  </si>
  <si>
    <t>рек.з викор.енергозбер.технологій</t>
  </si>
  <si>
    <t>частково виконано</t>
  </si>
  <si>
    <t>Проведення реконструкції з  використанням енергозберігаючих  технологій  будівель приміщень  Баштанської ЗОШ №1та Баштанської ЗОШ №2</t>
  </si>
  <si>
    <t>міський бюд</t>
  </si>
  <si>
    <t>рек.з викор.енергозбер.технологій (виготовлено ПКД)</t>
  </si>
  <si>
    <t>відсут.фін.ресурсу</t>
  </si>
  <si>
    <t>Проведення капітального ремонту  будівель, обладнання загальноосвітніх   навчальних закладів</t>
  </si>
  <si>
    <t>кап.рем.буд.</t>
  </si>
  <si>
    <t>об</t>
  </si>
  <si>
    <t>Нове будівництво спортивного залу для греко – римської боротьби в м.Баштанка</t>
  </si>
  <si>
    <t xml:space="preserve">будівництво залу </t>
  </si>
  <si>
    <t>відсут.фін.ресур.</t>
  </si>
  <si>
    <t>Нове будівництво басейну для плавання збірного типу по вулиці Героїв Небесної Сотні, 29 а м. Баштанка, Баштанського району Миколаївської області.</t>
  </si>
  <si>
    <t>2017-2019</t>
  </si>
  <si>
    <t>будівництво басейну</t>
  </si>
  <si>
    <t>3.2. Підвищення якості послуг у сфері кульури</t>
  </si>
  <si>
    <t>3.2.1. Підвищення спроможності закладів сфери культури</t>
  </si>
  <si>
    <t>Реконструкція закладів культури з використанням енергозберігаючих технологій</t>
  </si>
  <si>
    <t xml:space="preserve">міський бюджет  </t>
  </si>
  <si>
    <t>відремонтовані заклади кількість</t>
  </si>
  <si>
    <t>3.3. Підвищення якості послуг у сфері охорони здоров’я</t>
  </si>
  <si>
    <t>3.3.1. Підвищення спроможності закладів охорони здоров’я</t>
  </si>
  <si>
    <t>Створення комфортних умов для лікування мешканців громади та належних умов для праці персоналу закладів охорони здоров’я  шляхом приведення у відповідність приміщень АЗПСМ, ФАПів на території громади з впровадженням енергозберігаючих заходів та покращення стану їх матеріально-технічного забезпечення</t>
  </si>
  <si>
    <t>державний та міський бюджет</t>
  </si>
  <si>
    <t>Кількість відремонтованих закладів ( поточні, капітальні ремонти, реконструкція, нове будівництво)</t>
  </si>
  <si>
    <t>кількість машин медичної допомоги</t>
  </si>
  <si>
    <t xml:space="preserve">комп'ютерне обладнання </t>
  </si>
  <si>
    <t>сума коштів витрачених на   медичне обладнання згідно з табелем оснащення ( наркозна станція, ШВЛ)</t>
  </si>
  <si>
    <t>3.3.2. Посилення кадрового потенціалу працівників закладів охорони здоров’я</t>
  </si>
  <si>
    <t>Посилення кадрового потенціалу працівників закладів охорони здоров’я</t>
  </si>
  <si>
    <t>державний бюджет</t>
  </si>
  <si>
    <t xml:space="preserve">кількість студентів медичних закладів, з якими укладаються договори щодо фінансування їх навчання з обов'язковим відпрацюванням </t>
  </si>
  <si>
    <t>3.4.Створення свідомої та активної громади з високим рівнем безпеки життя</t>
  </si>
  <si>
    <t>3.4.1. Підвищення рівня безпеки на території громади</t>
  </si>
  <si>
    <t xml:space="preserve">Охорона громадського порядку, громадської безпеки та комунального майна </t>
  </si>
  <si>
    <t>2018-2024</t>
  </si>
  <si>
    <t>Переобладн ання комунальни х приміщень в 3-х ТОВК (Явкинсько му,Новоіва нівському,Х ристофорівс ьку) під «поліцейськ і станції».</t>
  </si>
  <si>
    <t>Виконано 100% від планового показника</t>
  </si>
  <si>
    <t>Обслуговув ання охоронної сигналізації
в адмінпримі щеннях 9-тиТОВК</t>
  </si>
  <si>
    <t>місяць</t>
  </si>
  <si>
    <t>Обслуговув ання системи міського відеоспосте реження</t>
  </si>
  <si>
    <t>Придбання комплектую чого обладнання для встановлен ня віддаленої онлайнтрансляції системи відеоспосте реження на монітор КО «Правопоря док»</t>
  </si>
  <si>
    <t>Факт виконаних робіт,</t>
  </si>
  <si>
    <t>3.4.2. Розширення участі в управлінні об’єднаною територіальною громадою інституцій громадянського суспільства</t>
  </si>
  <si>
    <t>Участь громади в прийнятті рішень та в реалізації програм розвитку ОТГ</t>
  </si>
  <si>
    <t xml:space="preserve">Встановлено інформаційні дошки по селах ОТГ(27 дошок) 
</t>
  </si>
  <si>
    <t>Проведено громадськы обговорення</t>
  </si>
  <si>
    <t xml:space="preserve">Створення радіоточки в місті та сільських громадах (1 млн грн); </t>
  </si>
  <si>
    <t xml:space="preserve">Будівництво парклетів в паркових зонах на території ОТГ з доступом до Wi-Fi (9 точок)
</t>
  </si>
  <si>
    <r>
      <rPr>
        <b/>
        <sz val="12"/>
        <color theme="1"/>
        <rFont val="Times New Roman"/>
      </rPr>
      <t>4.</t>
    </r>
    <r>
      <rPr>
        <b/>
        <sz val="12"/>
        <color rgb="FF000000"/>
        <rFont val="Times New Roman"/>
      </rPr>
      <t>Енергоефективна та екологічно чистагромада</t>
    </r>
  </si>
  <si>
    <t>4.1. Розвиток енергетичної політика громади.</t>
  </si>
  <si>
    <t>4.1.1. Впровадження ефективної системи муніципального енергоменеджменту та енергомоніторингу (кадри, енергомоніторинг) в усіх бюджетних закладах громади</t>
  </si>
  <si>
    <t>Удосконалення системи енергоменеджменту в бюджетних будівлях Баштанської ОТГ</t>
  </si>
  <si>
    <t>кошти МТД</t>
  </si>
  <si>
    <t>кількість об'єктів , які здійснюють енергомоніторинг</t>
  </si>
  <si>
    <t xml:space="preserve">кількість проведених навчань для осіб відповідальних осіб за збір показників приладів обліку,фіксації та внесення у автоматизовану систему; </t>
  </si>
  <si>
    <t xml:space="preserve">по 2 навчання на кожен рік до 2025р. </t>
  </si>
  <si>
    <t>4.1.2. Проведення інформаційно-роз’яснювальної роботи з населенням міста, спрямованої на ощадливе споживання енергоресурсів.</t>
  </si>
  <si>
    <t>Проведення інформаційно-роз’яснювальної роботи з населенням міста, спрямованої на ощадливе споживання енергоресурсів.</t>
  </si>
  <si>
    <t>кількість проведених демонстраційних та формальних заходів в сфері енергоефективності</t>
  </si>
  <si>
    <t>відсутність фінансування, будь-які демонстраційні заходи заборонені у зв'язку з епідемічною ситуацією щодо Covid-19</t>
  </si>
  <si>
    <t>розробленийПлан дій сталого енергетичного розвитку (ПДСЕР)</t>
  </si>
  <si>
    <t>проведення Днів Сталої Енергії</t>
  </si>
  <si>
    <t>кількість виготовленої поліграфічної продукції на енергоефективну тематику</t>
  </si>
  <si>
    <t>4.1.3.Розробка та розповсюдження рекомендацій для мешканців щодо практичних кроків з енергозбереження у квартирах та будинках з використанням альтернативних джерел енергії.</t>
  </si>
  <si>
    <t>Покращення культурної свідомості мешканців ОСББ та приватних будинків, щодо енергозбереження та використання альтернативних джерел енергії</t>
  </si>
  <si>
    <t>кількість проведених заходів щодо практичних кроків з енергозбереження для об'єднаних співвласників багатоповерхових будинків (ОСББ)</t>
  </si>
  <si>
    <t>4.1.4. Проведення енергоаудиту об’єктів комунальної власності громади.</t>
  </si>
  <si>
    <t>Проведення енергоаудиту об’єктів, що належать комунальної власності громади.</t>
  </si>
  <si>
    <t>кількість об'єктів де проведено енергоаудит та отримано енергетичний сертифікат</t>
  </si>
  <si>
    <t>4.2. Енергоефективна інфраструктура громади</t>
  </si>
  <si>
    <t>4.2.1. Модернізація систему опалення бюджетних закладів</t>
  </si>
  <si>
    <t>Модернізація системи опалення бюджетних закладів</t>
  </si>
  <si>
    <t>кількість встановлених індивідуально теплових пунктів</t>
  </si>
  <si>
    <t>4.2.2. Комплексна термомодернізація і термосанація бюджетних об’єктів громади.</t>
  </si>
  <si>
    <t>Комплексна термомодернізація будівель закладів дошкільної освіти</t>
  </si>
  <si>
    <t>кіл-ть будівель</t>
  </si>
  <si>
    <t>Комплексна термомодернізація будівель загальноосвітніх навчальних закладів</t>
  </si>
  <si>
    <t>4.2.3. Перехід комунальних підприємств та закладів громади на альтернативні джерела енергії</t>
  </si>
  <si>
    <t>Встановлення автоматичних вуличних світлодіодних світильників на сонячних батареях.</t>
  </si>
  <si>
    <t>кошти МТД, спонсорська допомога</t>
  </si>
  <si>
    <t>кількість встановлених вуличних світлодіодних світильників на сонячних батареях</t>
  </si>
  <si>
    <t>Встановлення геліосистем на основі вакуумних сонячних колекторів для підігріву гарячої води у закладах дошкільної освіти в м.Баштанка</t>
  </si>
  <si>
    <t>кількість встановлених геліосистем на основі вакуумних сонячних колекторів з закладах шкільної та дошкільної освіти</t>
  </si>
  <si>
    <t>розроблено проектно-кошторисну документацію</t>
  </si>
  <si>
    <t>Впровадження енергозберігаючого освітлення в бюджетних закладах</t>
  </si>
  <si>
    <t>місцевий бюджет, спонсорські кошти</t>
  </si>
  <si>
    <t>кількість замінених ламп на енергозберігаючі</t>
  </si>
  <si>
    <t xml:space="preserve">Додаток 2
                                                                                        до рішення міської ради 
                                                                                        від 04 лютого 2021 року № 5
</t>
  </si>
  <si>
    <t>Начальник відділу енергоменеджменту, муніципальних ініціатив та інвестицій                                             Наталія ШАФОРОСТ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</si>
</sst>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</font>
    <font>
      <sz val="11"/>
      <color theme="1"/>
      <name val="Calibri"/>
    </font>
    <font>
      <b/>
      <sz val="14"/>
      <color theme="1"/>
      <name val="Times New Roman"/>
    </font>
    <font>
      <b/>
      <sz val="12"/>
      <color theme="1"/>
      <name val="Times New Roman"/>
    </font>
    <font>
      <sz val="14"/>
      <color theme="1"/>
      <name val="Times New Roman"/>
    </font>
    <font>
      <sz val="11"/>
      <name val="Arial"/>
    </font>
    <font>
      <b/>
      <sz val="12"/>
      <color rgb="FF000000"/>
      <name val="Times New Roman"/>
    </font>
    <font>
      <sz val="12"/>
      <color theme="1"/>
      <name val="Times New Roman"/>
    </font>
    <font>
      <sz val="12"/>
      <color rgb="FF000000"/>
      <name val="Times New Roman"/>
    </font>
    <font>
      <sz val="12"/>
      <name val="Times New Roman"/>
    </font>
    <font>
      <sz val="14"/>
      <color theme="1"/>
      <name val="Calibri"/>
    </font>
    <font>
      <sz val="12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2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CC0D9"/>
        <bgColor rgb="FFCCC0D9"/>
      </patternFill>
    </fill>
    <fill>
      <patternFill patternType="solid">
        <fgColor rgb="FFFABF8F"/>
        <bgColor rgb="FFFABF8F"/>
      </patternFill>
    </fill>
    <fill>
      <patternFill patternType="solid">
        <fgColor rgb="FFFBD4B4"/>
        <bgColor rgb="FFFBD4B4"/>
      </patternFill>
    </fill>
    <fill>
      <patternFill patternType="solid">
        <fgColor theme="0"/>
        <bgColor theme="0"/>
      </patternFill>
    </fill>
    <fill>
      <patternFill patternType="solid">
        <fgColor rgb="FFD6E3BC"/>
        <bgColor rgb="FFD6E3BC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 applyFont="1" applyAlignment="1"/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vertical="top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horizontal="center" vertical="top" wrapText="1"/>
    </xf>
    <xf numFmtId="0" fontId="3" fillId="3" borderId="7" xfId="0" applyFont="1" applyFill="1" applyBorder="1" applyAlignment="1">
      <alignment vertical="top" wrapText="1"/>
    </xf>
    <xf numFmtId="0" fontId="7" fillId="3" borderId="7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9" fontId="7" fillId="0" borderId="7" xfId="0" applyNumberFormat="1" applyFont="1" applyBorder="1" applyAlignment="1">
      <alignment horizontal="center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10" fontId="7" fillId="0" borderId="7" xfId="0" applyNumberFormat="1" applyFont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8" fillId="0" borderId="9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right" vertical="top" wrapText="1"/>
    </xf>
    <xf numFmtId="0" fontId="0" fillId="0" borderId="0" xfId="0" applyFont="1" applyAlignment="1">
      <alignment vertical="top"/>
    </xf>
    <xf numFmtId="0" fontId="8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10" fontId="8" fillId="0" borderId="9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center" vertical="top" wrapText="1"/>
    </xf>
    <xf numFmtId="0" fontId="8" fillId="2" borderId="13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vertical="top" wrapText="1"/>
    </xf>
    <xf numFmtId="0" fontId="8" fillId="2" borderId="15" xfId="0" applyFont="1" applyFill="1" applyBorder="1" applyAlignment="1">
      <alignment horizontal="left" vertical="top" wrapText="1"/>
    </xf>
    <xf numFmtId="0" fontId="8" fillId="2" borderId="15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8" xfId="0" applyFont="1" applyBorder="1" applyAlignment="1">
      <alignment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15" xfId="0" applyFont="1" applyFill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4" borderId="15" xfId="0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center" vertical="top"/>
    </xf>
    <xf numFmtId="10" fontId="7" fillId="4" borderId="7" xfId="0" applyNumberFormat="1" applyFont="1" applyFill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10" fontId="8" fillId="4" borderId="15" xfId="0" applyNumberFormat="1" applyFont="1" applyFill="1" applyBorder="1" applyAlignment="1">
      <alignment horizontal="center" vertical="top"/>
    </xf>
    <xf numFmtId="10" fontId="8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 wrapText="1"/>
    </xf>
    <xf numFmtId="0" fontId="8" fillId="0" borderId="16" xfId="0" applyFont="1" applyBorder="1" applyAlignment="1">
      <alignment horizontal="center" vertical="top" wrapText="1"/>
    </xf>
    <xf numFmtId="0" fontId="3" fillId="5" borderId="7" xfId="0" applyFont="1" applyFill="1" applyBorder="1" applyAlignment="1">
      <alignment vertical="top" wrapText="1"/>
    </xf>
    <xf numFmtId="0" fontId="7" fillId="5" borderId="7" xfId="0" applyFont="1" applyFill="1" applyBorder="1" applyAlignment="1">
      <alignment vertical="top" wrapText="1"/>
    </xf>
    <xf numFmtId="9" fontId="7" fillId="0" borderId="7" xfId="0" applyNumberFormat="1" applyFont="1" applyBorder="1" applyAlignment="1">
      <alignment vertical="top"/>
    </xf>
    <xf numFmtId="0" fontId="7" fillId="0" borderId="0" xfId="0" applyFont="1" applyAlignment="1">
      <alignment horizontal="left" vertical="top" wrapText="1"/>
    </xf>
    <xf numFmtId="0" fontId="7" fillId="5" borderId="7" xfId="0" applyFont="1" applyFill="1" applyBorder="1" applyAlignment="1">
      <alignment vertical="top"/>
    </xf>
    <xf numFmtId="2" fontId="7" fillId="0" borderId="7" xfId="0" applyNumberFormat="1" applyFont="1" applyBorder="1" applyAlignment="1">
      <alignment vertical="top" wrapText="1"/>
    </xf>
    <xf numFmtId="0" fontId="7" fillId="0" borderId="7" xfId="0" applyFont="1" applyBorder="1" applyAlignment="1">
      <alignment horizontal="left" vertical="top"/>
    </xf>
    <xf numFmtId="0" fontId="7" fillId="0" borderId="7" xfId="0" applyFont="1" applyBorder="1" applyAlignment="1">
      <alignment horizontal="center" vertical="top"/>
    </xf>
    <xf numFmtId="0" fontId="7" fillId="0" borderId="2" xfId="0" applyFont="1" applyBorder="1" applyAlignment="1">
      <alignment vertical="top" wrapText="1"/>
    </xf>
    <xf numFmtId="4" fontId="7" fillId="0" borderId="7" xfId="0" applyNumberFormat="1" applyFont="1" applyBorder="1" applyAlignment="1">
      <alignment vertical="top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6" borderId="7" xfId="0" applyFont="1" applyFill="1" applyBorder="1" applyAlignment="1">
      <alignment vertical="top"/>
    </xf>
    <xf numFmtId="10" fontId="7" fillId="6" borderId="7" xfId="0" applyNumberFormat="1" applyFont="1" applyFill="1" applyBorder="1" applyAlignment="1">
      <alignment vertical="top"/>
    </xf>
    <xf numFmtId="0" fontId="3" fillId="7" borderId="7" xfId="0" applyFont="1" applyFill="1" applyBorder="1" applyAlignment="1">
      <alignment vertical="top" wrapText="1"/>
    </xf>
    <xf numFmtId="0" fontId="7" fillId="7" borderId="7" xfId="0" applyFont="1" applyFill="1" applyBorder="1" applyAlignment="1">
      <alignment vertical="top" wrapText="1"/>
    </xf>
    <xf numFmtId="0" fontId="7" fillId="7" borderId="7" xfId="0" applyFont="1" applyFill="1" applyBorder="1" applyAlignment="1">
      <alignment vertical="top"/>
    </xf>
    <xf numFmtId="0" fontId="9" fillId="0" borderId="7" xfId="0" applyFont="1" applyBorder="1" applyAlignment="1">
      <alignment vertical="top"/>
    </xf>
    <xf numFmtId="10" fontId="7" fillId="0" borderId="2" xfId="0" applyNumberFormat="1" applyFont="1" applyBorder="1" applyAlignment="1">
      <alignment vertical="top"/>
    </xf>
    <xf numFmtId="0" fontId="7" fillId="0" borderId="6" xfId="0" applyFont="1" applyBorder="1"/>
    <xf numFmtId="0" fontId="7" fillId="0" borderId="8" xfId="0" applyFont="1" applyBorder="1" applyAlignment="1">
      <alignment vertical="top"/>
    </xf>
    <xf numFmtId="0" fontId="7" fillId="6" borderId="7" xfId="0" applyFont="1" applyFill="1" applyBorder="1" applyAlignment="1">
      <alignment horizontal="center" vertical="top"/>
    </xf>
    <xf numFmtId="10" fontId="7" fillId="6" borderId="17" xfId="0" applyNumberFormat="1" applyFont="1" applyFill="1" applyBorder="1" applyAlignment="1">
      <alignment vertical="top"/>
    </xf>
    <xf numFmtId="10" fontId="7" fillId="0" borderId="8" xfId="0" applyNumberFormat="1" applyFont="1" applyBorder="1" applyAlignment="1">
      <alignment vertical="top"/>
    </xf>
    <xf numFmtId="0" fontId="7" fillId="8" borderId="7" xfId="0" applyFont="1" applyFill="1" applyBorder="1" applyAlignment="1">
      <alignment vertical="top"/>
    </xf>
    <xf numFmtId="0" fontId="7" fillId="8" borderId="7" xfId="0" applyFont="1" applyFill="1" applyBorder="1" applyAlignment="1">
      <alignment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0" borderId="7" xfId="0" applyFont="1" applyBorder="1" applyAlignment="1">
      <alignment vertical="top"/>
    </xf>
    <xf numFmtId="10" fontId="7" fillId="0" borderId="7" xfId="0" applyNumberFormat="1" applyFont="1" applyBorder="1" applyAlignment="1">
      <alignment vertical="top"/>
    </xf>
    <xf numFmtId="0" fontId="10" fillId="0" borderId="0" xfId="0" applyFont="1"/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left"/>
    </xf>
    <xf numFmtId="0" fontId="0" fillId="0" borderId="0" xfId="0" applyFont="1" applyAlignment="1"/>
    <xf numFmtId="0" fontId="11" fillId="6" borderId="7" xfId="0" applyFont="1" applyFill="1" applyBorder="1" applyAlignment="1">
      <alignment horizontal="center" vertical="top"/>
    </xf>
    <xf numFmtId="0" fontId="7" fillId="0" borderId="3" xfId="0" applyFont="1" applyBorder="1" applyAlignment="1">
      <alignment vertical="top"/>
    </xf>
    <xf numFmtId="0" fontId="7" fillId="0" borderId="13" xfId="0" applyFont="1" applyBorder="1" applyAlignment="1">
      <alignment horizontal="left" vertical="top" wrapText="1"/>
    </xf>
    <xf numFmtId="0" fontId="7" fillId="0" borderId="17" xfId="0" applyFont="1" applyBorder="1" applyAlignment="1">
      <alignment vertical="top"/>
    </xf>
    <xf numFmtId="10" fontId="7" fillId="0" borderId="18" xfId="0" applyNumberFormat="1" applyFont="1" applyBorder="1" applyAlignment="1">
      <alignment vertical="top"/>
    </xf>
    <xf numFmtId="0" fontId="11" fillId="0" borderId="7" xfId="0" applyFont="1" applyBorder="1" applyAlignment="1">
      <alignment vertical="top" wrapText="1"/>
    </xf>
    <xf numFmtId="0" fontId="7" fillId="9" borderId="7" xfId="0" applyFont="1" applyFill="1" applyBorder="1" applyAlignment="1">
      <alignment vertical="top"/>
    </xf>
    <xf numFmtId="0" fontId="7" fillId="10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left" wrapText="1"/>
    </xf>
    <xf numFmtId="0" fontId="13" fillId="5" borderId="7" xfId="0" applyFont="1" applyFill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0" fillId="0" borderId="1" xfId="0" applyFont="1" applyBorder="1" applyAlignment="1"/>
    <xf numFmtId="0" fontId="7" fillId="0" borderId="2" xfId="0" applyFont="1" applyBorder="1" applyAlignment="1">
      <alignment vertical="top"/>
    </xf>
    <xf numFmtId="0" fontId="5" fillId="0" borderId="6" xfId="0" applyFont="1" applyBorder="1"/>
    <xf numFmtId="0" fontId="5" fillId="0" borderId="8" xfId="0" applyFont="1" applyBorder="1"/>
    <xf numFmtId="0" fontId="7" fillId="0" borderId="2" xfId="0" applyFont="1" applyBorder="1" applyAlignment="1">
      <alignment vertical="top" wrapText="1"/>
    </xf>
    <xf numFmtId="0" fontId="7" fillId="8" borderId="2" xfId="0" applyFont="1" applyFill="1" applyBorder="1" applyAlignment="1">
      <alignment vertical="top"/>
    </xf>
    <xf numFmtId="0" fontId="7" fillId="8" borderId="2" xfId="0" applyFont="1" applyFill="1" applyBorder="1" applyAlignment="1">
      <alignment vertical="top" wrapText="1"/>
    </xf>
    <xf numFmtId="0" fontId="7" fillId="8" borderId="2" xfId="0" applyFont="1" applyFill="1" applyBorder="1" applyAlignment="1">
      <alignment horizontal="left" vertical="top" wrapText="1"/>
    </xf>
    <xf numFmtId="9" fontId="7" fillId="0" borderId="2" xfId="0" applyNumberFormat="1" applyFont="1" applyBorder="1" applyAlignment="1">
      <alignment vertical="top"/>
    </xf>
    <xf numFmtId="0" fontId="7" fillId="5" borderId="2" xfId="0" applyFont="1" applyFill="1" applyBorder="1" applyAlignment="1">
      <alignment vertical="top" wrapText="1"/>
    </xf>
    <xf numFmtId="0" fontId="7" fillId="5" borderId="2" xfId="0" applyFont="1" applyFill="1" applyBorder="1" applyAlignment="1">
      <alignment horizontal="left" vertical="top" wrapText="1"/>
    </xf>
    <xf numFmtId="0" fontId="7" fillId="0" borderId="2" xfId="0" applyFont="1" applyBorder="1" applyAlignment="1">
      <alignment horizontal="center" vertical="top"/>
    </xf>
    <xf numFmtId="0" fontId="7" fillId="6" borderId="2" xfId="0" applyFont="1" applyFill="1" applyBorder="1" applyAlignment="1">
      <alignment horizontal="center" vertical="top"/>
    </xf>
    <xf numFmtId="9" fontId="7" fillId="0" borderId="2" xfId="0" applyNumberFormat="1" applyFont="1" applyBorder="1" applyAlignment="1">
      <alignment horizontal="center" vertical="top"/>
    </xf>
    <xf numFmtId="0" fontId="7" fillId="6" borderId="2" xfId="0" applyFont="1" applyFill="1" applyBorder="1" applyAlignment="1">
      <alignment vertical="top"/>
    </xf>
    <xf numFmtId="0" fontId="7" fillId="5" borderId="2" xfId="0" applyFont="1" applyFill="1" applyBorder="1" applyAlignment="1">
      <alignment vertical="top"/>
    </xf>
    <xf numFmtId="0" fontId="3" fillId="0" borderId="3" xfId="0" applyFont="1" applyBorder="1" applyAlignment="1">
      <alignment horizontal="center" vertical="top" wrapText="1"/>
    </xf>
    <xf numFmtId="0" fontId="5" fillId="0" borderId="5" xfId="0" applyFont="1" applyBorder="1"/>
    <xf numFmtId="0" fontId="5" fillId="0" borderId="4" xfId="0" applyFont="1" applyBorder="1"/>
    <xf numFmtId="0" fontId="6" fillId="0" borderId="3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/>
    <xf numFmtId="0" fontId="3" fillId="0" borderId="2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5" fillId="0" borderId="10" xfId="0" applyFont="1" applyBorder="1"/>
    <xf numFmtId="9" fontId="7" fillId="0" borderId="2" xfId="0" applyNumberFormat="1" applyFont="1" applyBorder="1" applyAlignment="1">
      <alignment horizontal="center" vertical="top" wrapText="1"/>
    </xf>
    <xf numFmtId="0" fontId="7" fillId="3" borderId="2" xfId="0" applyFont="1" applyFill="1" applyBorder="1" applyAlignment="1">
      <alignment vertical="top"/>
    </xf>
    <xf numFmtId="0" fontId="7" fillId="3" borderId="2" xfId="0" applyFont="1" applyFill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10" fontId="8" fillId="0" borderId="9" xfId="0" applyNumberFormat="1" applyFont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5" fillId="0" borderId="14" xfId="0" applyFont="1" applyBorder="1"/>
    <xf numFmtId="0" fontId="8" fillId="0" borderId="11" xfId="0" applyFont="1" applyBorder="1" applyAlignment="1">
      <alignment horizontal="center" vertical="top"/>
    </xf>
    <xf numFmtId="0" fontId="5" fillId="0" borderId="11" xfId="0" applyFont="1" applyBorder="1"/>
    <xf numFmtId="0" fontId="8" fillId="0" borderId="6" xfId="0" applyFont="1" applyBorder="1" applyAlignment="1">
      <alignment horizontal="center" vertical="top"/>
    </xf>
    <xf numFmtId="0" fontId="8" fillId="0" borderId="9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0" fontId="8" fillId="0" borderId="9" xfId="0" applyFont="1" applyBorder="1" applyAlignment="1">
      <alignment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7" fillId="7" borderId="2" xfId="0" applyFont="1" applyFill="1" applyBorder="1" applyAlignment="1">
      <alignment vertical="top" wrapText="1"/>
    </xf>
    <xf numFmtId="10" fontId="7" fillId="0" borderId="2" xfId="0" applyNumberFormat="1" applyFont="1" applyBorder="1" applyAlignment="1">
      <alignment vertical="top"/>
    </xf>
    <xf numFmtId="0" fontId="7" fillId="7" borderId="2" xfId="0" applyFont="1" applyFill="1" applyBorder="1" applyAlignment="1">
      <alignment vertical="top"/>
    </xf>
    <xf numFmtId="0" fontId="7" fillId="0" borderId="2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5" fillId="9" borderId="8" xfId="0" applyFont="1" applyFill="1" applyBorder="1"/>
    <xf numFmtId="10" fontId="7" fillId="6" borderId="2" xfId="0" applyNumberFormat="1" applyFont="1" applyFill="1" applyBorder="1" applyAlignment="1">
      <alignment horizontal="center" vertical="top"/>
    </xf>
    <xf numFmtId="0" fontId="7" fillId="7" borderId="17" xfId="0" applyFont="1" applyFill="1" applyBorder="1" applyAlignment="1">
      <alignment horizontal="center" vertical="top" wrapText="1"/>
    </xf>
    <xf numFmtId="0" fontId="7" fillId="7" borderId="6" xfId="0" applyFont="1" applyFill="1" applyBorder="1" applyAlignment="1">
      <alignment horizontal="center" vertical="top" wrapText="1"/>
    </xf>
    <xf numFmtId="0" fontId="7" fillId="7" borderId="8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14" fillId="0" borderId="0" xfId="0" applyFont="1" applyAlignment="1"/>
  </cellXfs>
  <cellStyles count="1">
    <cellStyle name="Обычный" xfId="0" builtinId="0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02"/>
  <sheetViews>
    <sheetView tabSelected="1" zoomScale="50" zoomScaleNormal="50" workbookViewId="0">
      <pane ySplit="10" topLeftCell="A109" activePane="bottomLeft" state="frozen"/>
      <selection pane="bottomLeft" activeCell="B119" sqref="B119:O120"/>
    </sheetView>
  </sheetViews>
  <sheetFormatPr defaultColWidth="12.625" defaultRowHeight="15" customHeight="1" x14ac:dyDescent="0.2"/>
  <cols>
    <col min="1" max="1" width="13.625" customWidth="1"/>
    <col min="2" max="2" width="14.125" customWidth="1"/>
    <col min="3" max="3" width="21.75" customWidth="1"/>
    <col min="4" max="4" width="30.125" customWidth="1"/>
    <col min="5" max="5" width="11.625" customWidth="1"/>
    <col min="6" max="6" width="11.25" customWidth="1"/>
    <col min="7" max="7" width="8.875" customWidth="1"/>
    <col min="8" max="8" width="9.75" customWidth="1"/>
    <col min="9" max="9" width="11.125" customWidth="1"/>
    <col min="10" max="10" width="13.125" customWidth="1"/>
    <col min="11" max="11" width="7.875" customWidth="1"/>
    <col min="12" max="12" width="8.25" customWidth="1"/>
    <col min="13" max="13" width="9.125" customWidth="1"/>
    <col min="14" max="14" width="9.875" customWidth="1"/>
    <col min="15" max="15" width="9.375" customWidth="1"/>
    <col min="16" max="16" width="30" customWidth="1"/>
    <col min="17" max="17" width="5.625" customWidth="1"/>
    <col min="18" max="18" width="8.5" customWidth="1"/>
    <col min="19" max="19" width="7.75" customWidth="1"/>
    <col min="20" max="20" width="8.125" customWidth="1"/>
    <col min="21" max="21" width="10" customWidth="1"/>
    <col min="22" max="22" width="24.25" customWidth="1"/>
    <col min="23" max="23" width="45.5" customWidth="1"/>
    <col min="24" max="27" width="6.625" customWidth="1"/>
  </cols>
  <sheetData>
    <row r="1" spans="1:27" s="92" customFormat="1" ht="15" customHeight="1" x14ac:dyDescent="0.2"/>
    <row r="2" spans="1:27" s="92" customFormat="1" ht="123" customHeight="1" x14ac:dyDescent="0.2">
      <c r="M2" s="103" t="s">
        <v>344</v>
      </c>
      <c r="N2" s="104"/>
      <c r="O2" s="104"/>
    </row>
    <row r="3" spans="1:27" x14ac:dyDescent="0.25">
      <c r="P3" s="101"/>
    </row>
    <row r="4" spans="1:27" ht="15" customHeight="1" x14ac:dyDescent="0.25">
      <c r="B4" s="125" t="s">
        <v>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"/>
      <c r="U4" s="1"/>
      <c r="V4" s="1"/>
      <c r="W4" s="1"/>
      <c r="X4" s="1"/>
    </row>
    <row r="5" spans="1:27" ht="19.5" customHeight="1" x14ac:dyDescent="0.25"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"/>
      <c r="U5" s="1"/>
      <c r="V5" s="1"/>
      <c r="W5" s="1"/>
      <c r="X5" s="1"/>
    </row>
    <row r="6" spans="1:27" ht="17.25" customHeight="1" x14ac:dyDescent="0.25"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"/>
      <c r="U6" s="1"/>
      <c r="V6" s="1"/>
      <c r="W6" s="1"/>
      <c r="X6" s="1"/>
    </row>
    <row r="7" spans="1:27" ht="18.75" x14ac:dyDescent="0.3">
      <c r="B7" s="2"/>
      <c r="C7" s="2"/>
      <c r="H7" s="3"/>
      <c r="P7" s="4"/>
    </row>
    <row r="8" spans="1:27" ht="54.75" customHeight="1" x14ac:dyDescent="0.2">
      <c r="A8" s="127" t="s">
        <v>1</v>
      </c>
      <c r="B8" s="127" t="s">
        <v>2</v>
      </c>
      <c r="C8" s="127" t="s">
        <v>3</v>
      </c>
      <c r="D8" s="127" t="s">
        <v>4</v>
      </c>
      <c r="E8" s="120" t="s">
        <v>5</v>
      </c>
      <c r="F8" s="122"/>
      <c r="G8" s="120" t="s">
        <v>6</v>
      </c>
      <c r="H8" s="121"/>
      <c r="I8" s="121"/>
      <c r="J8" s="122"/>
      <c r="K8" s="120" t="s">
        <v>7</v>
      </c>
      <c r="L8" s="121"/>
      <c r="M8" s="121"/>
      <c r="N8" s="121"/>
      <c r="O8" s="122"/>
      <c r="P8" s="123" t="s">
        <v>8</v>
      </c>
      <c r="Q8" s="121"/>
      <c r="R8" s="121"/>
      <c r="S8" s="121"/>
      <c r="T8" s="121"/>
      <c r="U8" s="122"/>
      <c r="V8" s="124" t="s">
        <v>9</v>
      </c>
      <c r="W8" s="124" t="s">
        <v>10</v>
      </c>
      <c r="X8" s="5"/>
      <c r="Y8" s="5"/>
      <c r="Z8" s="5"/>
      <c r="AA8" s="5"/>
    </row>
    <row r="9" spans="1:27" ht="111" customHeight="1" x14ac:dyDescent="0.2">
      <c r="A9" s="106"/>
      <c r="B9" s="106"/>
      <c r="C9" s="106"/>
      <c r="D9" s="106"/>
      <c r="E9" s="6" t="s">
        <v>11</v>
      </c>
      <c r="F9" s="6" t="s">
        <v>12</v>
      </c>
      <c r="G9" s="7" t="s">
        <v>13</v>
      </c>
      <c r="H9" s="7" t="s">
        <v>14</v>
      </c>
      <c r="I9" s="6" t="s">
        <v>15</v>
      </c>
      <c r="J9" s="7" t="s">
        <v>16</v>
      </c>
      <c r="K9" s="6" t="s">
        <v>17</v>
      </c>
      <c r="L9" s="6" t="s">
        <v>18</v>
      </c>
      <c r="M9" s="6" t="s">
        <v>19</v>
      </c>
      <c r="N9" s="6" t="s">
        <v>20</v>
      </c>
      <c r="O9" s="6" t="s">
        <v>21</v>
      </c>
      <c r="P9" s="8" t="s">
        <v>22</v>
      </c>
      <c r="Q9" s="9" t="s">
        <v>23</v>
      </c>
      <c r="R9" s="9" t="s">
        <v>24</v>
      </c>
      <c r="S9" s="9" t="s">
        <v>25</v>
      </c>
      <c r="T9" s="9" t="s">
        <v>26</v>
      </c>
      <c r="U9" s="9" t="s">
        <v>15</v>
      </c>
      <c r="V9" s="107"/>
      <c r="W9" s="107"/>
      <c r="X9" s="5"/>
      <c r="Y9" s="5"/>
      <c r="Z9" s="5"/>
      <c r="AA9" s="5"/>
    </row>
    <row r="10" spans="1:27" ht="1.5" customHeight="1" x14ac:dyDescent="0.2">
      <c r="A10" s="107"/>
      <c r="B10" s="107"/>
      <c r="C10" s="106"/>
      <c r="D10" s="107"/>
      <c r="E10" s="7" t="s">
        <v>27</v>
      </c>
      <c r="F10" s="7" t="s">
        <v>27</v>
      </c>
      <c r="G10" s="7" t="s">
        <v>28</v>
      </c>
      <c r="H10" s="7" t="s">
        <v>28</v>
      </c>
      <c r="I10" s="7" t="s">
        <v>29</v>
      </c>
      <c r="J10" s="7"/>
      <c r="K10" s="6" t="s">
        <v>30</v>
      </c>
      <c r="L10" s="6" t="s">
        <v>30</v>
      </c>
      <c r="M10" s="6" t="s">
        <v>30</v>
      </c>
      <c r="N10" s="7"/>
      <c r="O10" s="7" t="s">
        <v>29</v>
      </c>
      <c r="P10" s="8"/>
      <c r="Q10" s="9"/>
      <c r="R10" s="9"/>
      <c r="S10" s="9"/>
      <c r="T10" s="9"/>
      <c r="U10" s="9" t="s">
        <v>29</v>
      </c>
      <c r="V10" s="10"/>
      <c r="W10" s="11"/>
      <c r="X10" s="5"/>
      <c r="Y10" s="5"/>
      <c r="Z10" s="5"/>
      <c r="AA10" s="5"/>
    </row>
    <row r="11" spans="1:27" ht="141.75" customHeight="1" x14ac:dyDescent="0.2">
      <c r="A11" s="12" t="s">
        <v>31</v>
      </c>
      <c r="B11" s="13" t="s">
        <v>32</v>
      </c>
      <c r="C11" s="13" t="s">
        <v>33</v>
      </c>
      <c r="D11" s="14" t="s">
        <v>34</v>
      </c>
      <c r="E11" s="10" t="s">
        <v>35</v>
      </c>
      <c r="F11" s="10" t="s">
        <v>35</v>
      </c>
      <c r="G11" s="10">
        <v>290</v>
      </c>
      <c r="H11" s="10">
        <v>0</v>
      </c>
      <c r="I11" s="10">
        <v>0</v>
      </c>
      <c r="J11" s="10" t="s">
        <v>36</v>
      </c>
      <c r="K11" s="10">
        <v>1230</v>
      </c>
      <c r="L11" s="10">
        <v>49.87</v>
      </c>
      <c r="M11" s="10">
        <v>271.37900000000002</v>
      </c>
      <c r="N11" s="11">
        <v>0</v>
      </c>
      <c r="O11" s="15">
        <f t="shared" ref="O11:O12" si="0">(N11+M11+L11)/K11</f>
        <v>0.26117804878048784</v>
      </c>
      <c r="P11" s="16" t="s">
        <v>37</v>
      </c>
      <c r="Q11" s="17" t="s">
        <v>38</v>
      </c>
      <c r="R11" s="17">
        <v>8</v>
      </c>
      <c r="S11" s="17">
        <v>3</v>
      </c>
      <c r="T11" s="17">
        <v>0</v>
      </c>
      <c r="U11" s="18">
        <f t="shared" ref="U11:U27" si="1">(T11+S11)/R11</f>
        <v>0.375</v>
      </c>
      <c r="V11" s="10" t="s">
        <v>39</v>
      </c>
      <c r="W11" s="11" t="s">
        <v>40</v>
      </c>
      <c r="X11" s="5"/>
      <c r="Y11" s="5"/>
      <c r="Z11" s="5"/>
      <c r="AA11" s="5"/>
    </row>
    <row r="12" spans="1:27" ht="89.25" customHeight="1" x14ac:dyDescent="0.2">
      <c r="A12" s="19"/>
      <c r="B12" s="131"/>
      <c r="C12" s="132" t="s">
        <v>41</v>
      </c>
      <c r="D12" s="132" t="s">
        <v>42</v>
      </c>
      <c r="E12" s="133" t="s">
        <v>43</v>
      </c>
      <c r="F12" s="128">
        <v>2020</v>
      </c>
      <c r="G12" s="128">
        <v>0</v>
      </c>
      <c r="H12" s="128">
        <v>1102.71</v>
      </c>
      <c r="I12" s="128">
        <v>100</v>
      </c>
      <c r="J12" s="128" t="s">
        <v>44</v>
      </c>
      <c r="K12" s="128">
        <v>16526.900000000001</v>
      </c>
      <c r="L12" s="128">
        <v>5371.8</v>
      </c>
      <c r="M12" s="128">
        <v>2496</v>
      </c>
      <c r="N12" s="128">
        <v>1102.71</v>
      </c>
      <c r="O12" s="130">
        <f t="shared" si="0"/>
        <v>0.54278237297980869</v>
      </c>
      <c r="P12" s="21" t="s">
        <v>45</v>
      </c>
      <c r="Q12" s="22" t="s">
        <v>38</v>
      </c>
      <c r="R12" s="23">
        <v>1</v>
      </c>
      <c r="S12" s="24">
        <v>0</v>
      </c>
      <c r="T12" s="23">
        <v>1</v>
      </c>
      <c r="U12" s="18">
        <f t="shared" si="1"/>
        <v>1</v>
      </c>
      <c r="V12" s="23" t="s">
        <v>46</v>
      </c>
      <c r="W12" s="23"/>
      <c r="X12" s="25"/>
      <c r="Y12" s="25"/>
      <c r="Z12" s="25"/>
      <c r="AA12" s="25"/>
    </row>
    <row r="13" spans="1:27" ht="51.75" customHeight="1" x14ac:dyDescent="0.2">
      <c r="A13" s="19"/>
      <c r="B13" s="107"/>
      <c r="C13" s="107"/>
      <c r="D13" s="107"/>
      <c r="E13" s="107"/>
      <c r="F13" s="129"/>
      <c r="G13" s="129"/>
      <c r="H13" s="129"/>
      <c r="I13" s="129"/>
      <c r="J13" s="129"/>
      <c r="K13" s="129"/>
      <c r="L13" s="129"/>
      <c r="M13" s="129"/>
      <c r="N13" s="129"/>
      <c r="O13" s="107"/>
      <c r="P13" s="26" t="s">
        <v>47</v>
      </c>
      <c r="Q13" s="27" t="s">
        <v>38</v>
      </c>
      <c r="R13" s="27">
        <v>18</v>
      </c>
      <c r="S13" s="27">
        <v>4</v>
      </c>
      <c r="T13" s="27">
        <v>2</v>
      </c>
      <c r="U13" s="18">
        <f t="shared" si="1"/>
        <v>0.33333333333333331</v>
      </c>
      <c r="V13" s="27" t="s">
        <v>48</v>
      </c>
      <c r="W13" s="27" t="s">
        <v>49</v>
      </c>
      <c r="X13" s="25"/>
      <c r="Y13" s="25"/>
      <c r="Z13" s="25"/>
      <c r="AA13" s="25"/>
    </row>
    <row r="14" spans="1:27" ht="110.25" x14ac:dyDescent="0.2">
      <c r="A14" s="19"/>
      <c r="B14" s="19"/>
      <c r="C14" s="13" t="s">
        <v>50</v>
      </c>
      <c r="D14" s="13" t="s">
        <v>51</v>
      </c>
      <c r="E14" s="28">
        <v>2019</v>
      </c>
      <c r="F14" s="24">
        <v>2018</v>
      </c>
      <c r="G14" s="24">
        <v>0</v>
      </c>
      <c r="H14" s="24">
        <v>0</v>
      </c>
      <c r="I14" s="24">
        <v>0</v>
      </c>
      <c r="J14" s="29" t="s">
        <v>52</v>
      </c>
      <c r="K14" s="24">
        <v>17000</v>
      </c>
      <c r="L14" s="24">
        <v>800</v>
      </c>
      <c r="M14" s="24">
        <v>0</v>
      </c>
      <c r="N14" s="24">
        <v>0</v>
      </c>
      <c r="O14" s="30">
        <f t="shared" ref="O14:O20" si="2">(N14+M14+L14)/K14</f>
        <v>4.7058823529411764E-2</v>
      </c>
      <c r="P14" s="31" t="s">
        <v>53</v>
      </c>
      <c r="Q14" s="23" t="s">
        <v>54</v>
      </c>
      <c r="R14" s="23">
        <v>17</v>
      </c>
      <c r="S14" s="23">
        <v>1.1000000000000001</v>
      </c>
      <c r="T14" s="23">
        <v>0</v>
      </c>
      <c r="U14" s="18">
        <f t="shared" si="1"/>
        <v>6.4705882352941183E-2</v>
      </c>
      <c r="V14" s="23" t="s">
        <v>55</v>
      </c>
      <c r="W14" s="23" t="s">
        <v>56</v>
      </c>
      <c r="X14" s="5"/>
      <c r="Y14" s="5"/>
      <c r="Z14" s="5"/>
      <c r="AA14" s="5"/>
    </row>
    <row r="15" spans="1:27" ht="85.5" customHeight="1" x14ac:dyDescent="0.2">
      <c r="A15" s="19"/>
      <c r="B15" s="19"/>
      <c r="C15" s="19"/>
      <c r="D15" s="13" t="s">
        <v>57</v>
      </c>
      <c r="E15" s="32">
        <v>2020</v>
      </c>
      <c r="F15" s="33">
        <v>2020</v>
      </c>
      <c r="G15" s="33">
        <v>21000</v>
      </c>
      <c r="H15" s="33">
        <v>3348</v>
      </c>
      <c r="I15" s="33">
        <v>15.94</v>
      </c>
      <c r="J15" s="33" t="s">
        <v>52</v>
      </c>
      <c r="K15" s="33">
        <v>21000</v>
      </c>
      <c r="L15" s="33">
        <v>0</v>
      </c>
      <c r="M15" s="33">
        <v>0</v>
      </c>
      <c r="N15" s="33">
        <v>3348</v>
      </c>
      <c r="O15" s="30">
        <f t="shared" si="2"/>
        <v>0.15942857142857142</v>
      </c>
      <c r="P15" s="34" t="s">
        <v>53</v>
      </c>
      <c r="Q15" s="33" t="s">
        <v>54</v>
      </c>
      <c r="R15" s="33">
        <v>21</v>
      </c>
      <c r="S15" s="33">
        <v>0</v>
      </c>
      <c r="T15" s="33">
        <v>9</v>
      </c>
      <c r="U15" s="18">
        <f t="shared" si="1"/>
        <v>0.42857142857142855</v>
      </c>
      <c r="V15" s="33" t="s">
        <v>58</v>
      </c>
      <c r="W15" s="33" t="s">
        <v>56</v>
      </c>
      <c r="X15" s="25"/>
      <c r="Y15" s="25"/>
      <c r="Z15" s="25"/>
      <c r="AA15" s="25"/>
    </row>
    <row r="16" spans="1:27" ht="102.75" customHeight="1" x14ac:dyDescent="0.2">
      <c r="A16" s="19"/>
      <c r="B16" s="19"/>
      <c r="C16" s="19"/>
      <c r="D16" s="13" t="s">
        <v>59</v>
      </c>
      <c r="E16" s="28">
        <v>2021</v>
      </c>
      <c r="F16" s="23">
        <v>2020</v>
      </c>
      <c r="G16" s="23">
        <v>0</v>
      </c>
      <c r="H16" s="23">
        <v>0</v>
      </c>
      <c r="I16" s="23">
        <v>0</v>
      </c>
      <c r="J16" s="23" t="s">
        <v>60</v>
      </c>
      <c r="K16" s="23">
        <v>19000</v>
      </c>
      <c r="L16" s="23">
        <v>0</v>
      </c>
      <c r="M16" s="23">
        <v>840</v>
      </c>
      <c r="N16" s="23">
        <v>0</v>
      </c>
      <c r="O16" s="30">
        <f t="shared" si="2"/>
        <v>4.4210526315789471E-2</v>
      </c>
      <c r="P16" s="31" t="s">
        <v>53</v>
      </c>
      <c r="Q16" s="23" t="s">
        <v>54</v>
      </c>
      <c r="R16" s="23">
        <v>19</v>
      </c>
      <c r="S16" s="23">
        <v>3.5</v>
      </c>
      <c r="T16" s="23">
        <v>0</v>
      </c>
      <c r="U16" s="18">
        <f t="shared" si="1"/>
        <v>0.18421052631578946</v>
      </c>
      <c r="V16" s="23" t="s">
        <v>61</v>
      </c>
      <c r="W16" s="20" t="s">
        <v>56</v>
      </c>
      <c r="X16" s="25"/>
      <c r="Y16" s="25"/>
      <c r="Z16" s="25"/>
      <c r="AA16" s="25"/>
    </row>
    <row r="17" spans="1:27" ht="97.5" customHeight="1" x14ac:dyDescent="0.2">
      <c r="A17" s="19"/>
      <c r="B17" s="19"/>
      <c r="C17" s="19"/>
      <c r="D17" s="13" t="s">
        <v>62</v>
      </c>
      <c r="E17" s="35">
        <v>2022</v>
      </c>
      <c r="F17" s="27">
        <v>0</v>
      </c>
      <c r="G17" s="27">
        <v>0</v>
      </c>
      <c r="H17" s="27">
        <v>0</v>
      </c>
      <c r="I17" s="27">
        <v>0</v>
      </c>
      <c r="J17" s="27" t="s">
        <v>60</v>
      </c>
      <c r="K17" s="27">
        <v>21000</v>
      </c>
      <c r="L17" s="27">
        <v>0</v>
      </c>
      <c r="M17" s="27">
        <v>0</v>
      </c>
      <c r="N17" s="27">
        <v>0</v>
      </c>
      <c r="O17" s="30">
        <f t="shared" si="2"/>
        <v>0</v>
      </c>
      <c r="P17" s="26" t="s">
        <v>53</v>
      </c>
      <c r="Q17" s="27" t="s">
        <v>54</v>
      </c>
      <c r="R17" s="27">
        <v>21</v>
      </c>
      <c r="S17" s="27">
        <v>0</v>
      </c>
      <c r="T17" s="27">
        <v>0</v>
      </c>
      <c r="U17" s="18">
        <f t="shared" si="1"/>
        <v>0</v>
      </c>
      <c r="V17" s="27" t="s">
        <v>55</v>
      </c>
      <c r="W17" s="23" t="s">
        <v>56</v>
      </c>
      <c r="X17" s="25"/>
      <c r="Y17" s="25"/>
      <c r="Z17" s="25"/>
      <c r="AA17" s="25"/>
    </row>
    <row r="18" spans="1:27" ht="46.5" customHeight="1" x14ac:dyDescent="0.2">
      <c r="A18" s="19"/>
      <c r="B18" s="19"/>
      <c r="C18" s="19"/>
      <c r="D18" s="13" t="s">
        <v>63</v>
      </c>
      <c r="E18" s="35">
        <v>2023</v>
      </c>
      <c r="F18" s="27">
        <v>2019</v>
      </c>
      <c r="G18" s="27">
        <v>0</v>
      </c>
      <c r="H18" s="27">
        <v>0</v>
      </c>
      <c r="I18" s="27">
        <v>0</v>
      </c>
      <c r="J18" s="27" t="s">
        <v>60</v>
      </c>
      <c r="K18" s="27">
        <v>5000</v>
      </c>
      <c r="L18" s="27">
        <v>0</v>
      </c>
      <c r="M18" s="27">
        <v>2229</v>
      </c>
      <c r="N18" s="27">
        <v>0</v>
      </c>
      <c r="O18" s="30">
        <f t="shared" si="2"/>
        <v>0.44579999999999997</v>
      </c>
      <c r="P18" s="26" t="s">
        <v>53</v>
      </c>
      <c r="Q18" s="27" t="s">
        <v>54</v>
      </c>
      <c r="R18" s="27">
        <v>5</v>
      </c>
      <c r="S18" s="27">
        <v>7.1</v>
      </c>
      <c r="T18" s="27">
        <v>0</v>
      </c>
      <c r="U18" s="18">
        <f t="shared" si="1"/>
        <v>1.42</v>
      </c>
      <c r="V18" s="27" t="s">
        <v>46</v>
      </c>
      <c r="W18" s="27"/>
      <c r="X18" s="5"/>
      <c r="Y18" s="5"/>
      <c r="Z18" s="5"/>
      <c r="AA18" s="5"/>
    </row>
    <row r="19" spans="1:27" ht="46.5" customHeight="1" x14ac:dyDescent="0.2">
      <c r="A19" s="19"/>
      <c r="B19" s="19"/>
      <c r="C19" s="19"/>
      <c r="D19" s="13" t="s">
        <v>64</v>
      </c>
      <c r="E19" s="35">
        <v>2024</v>
      </c>
      <c r="F19" s="27">
        <v>2020</v>
      </c>
      <c r="G19" s="27">
        <v>0</v>
      </c>
      <c r="H19" s="27">
        <v>117500</v>
      </c>
      <c r="I19" s="27">
        <f>117500</f>
        <v>117500</v>
      </c>
      <c r="J19" s="33" t="s">
        <v>52</v>
      </c>
      <c r="K19" s="27">
        <v>18000</v>
      </c>
      <c r="L19" s="27">
        <v>400</v>
      </c>
      <c r="M19" s="27">
        <v>0</v>
      </c>
      <c r="N19" s="27">
        <v>117500</v>
      </c>
      <c r="O19" s="30">
        <f t="shared" si="2"/>
        <v>6.55</v>
      </c>
      <c r="P19" s="26" t="s">
        <v>53</v>
      </c>
      <c r="Q19" s="27" t="s">
        <v>54</v>
      </c>
      <c r="R19" s="27">
        <v>18</v>
      </c>
      <c r="S19" s="27">
        <v>12</v>
      </c>
      <c r="T19" s="27">
        <v>27</v>
      </c>
      <c r="U19" s="18">
        <f t="shared" si="1"/>
        <v>2.1666666666666665</v>
      </c>
      <c r="V19" s="27" t="s">
        <v>46</v>
      </c>
      <c r="W19" s="33"/>
      <c r="X19" s="5"/>
      <c r="Y19" s="5"/>
      <c r="Z19" s="5"/>
      <c r="AA19" s="5"/>
    </row>
    <row r="20" spans="1:27" ht="175.5" customHeight="1" x14ac:dyDescent="0.2">
      <c r="A20" s="19"/>
      <c r="B20" s="19"/>
      <c r="C20" s="13" t="s">
        <v>65</v>
      </c>
      <c r="D20" s="132" t="s">
        <v>66</v>
      </c>
      <c r="E20" s="133" t="s">
        <v>67</v>
      </c>
      <c r="F20" s="128" t="s">
        <v>35</v>
      </c>
      <c r="G20" s="128">
        <v>20000</v>
      </c>
      <c r="H20" s="135">
        <v>3869.72</v>
      </c>
      <c r="I20" s="128">
        <v>19.348600000000001</v>
      </c>
      <c r="J20" s="135" t="s">
        <v>68</v>
      </c>
      <c r="K20" s="128">
        <v>20000</v>
      </c>
      <c r="L20" s="128">
        <v>4987.8890000000001</v>
      </c>
      <c r="M20" s="128">
        <v>5249.97</v>
      </c>
      <c r="N20" s="128">
        <v>3869.72</v>
      </c>
      <c r="O20" s="134">
        <f t="shared" si="2"/>
        <v>0.70537895000000006</v>
      </c>
      <c r="P20" s="36" t="s">
        <v>69</v>
      </c>
      <c r="Q20" s="37" t="s">
        <v>38</v>
      </c>
      <c r="R20" s="23">
        <v>8</v>
      </c>
      <c r="S20" s="23">
        <v>3</v>
      </c>
      <c r="T20" s="23">
        <v>2</v>
      </c>
      <c r="U20" s="18">
        <f t="shared" si="1"/>
        <v>0.625</v>
      </c>
      <c r="V20" s="38" t="s">
        <v>70</v>
      </c>
      <c r="W20" s="39" t="s">
        <v>71</v>
      </c>
      <c r="X20" s="5"/>
      <c r="Y20" s="5"/>
      <c r="Z20" s="5"/>
      <c r="AA20" s="5"/>
    </row>
    <row r="21" spans="1:27" ht="111" customHeight="1" x14ac:dyDescent="0.2">
      <c r="A21" s="19"/>
      <c r="B21" s="19"/>
      <c r="C21" s="19"/>
      <c r="D21" s="107"/>
      <c r="E21" s="107"/>
      <c r="F21" s="129"/>
      <c r="G21" s="129"/>
      <c r="H21" s="136"/>
      <c r="I21" s="129"/>
      <c r="J21" s="136"/>
      <c r="K21" s="129"/>
      <c r="L21" s="129"/>
      <c r="M21" s="129"/>
      <c r="N21" s="129"/>
      <c r="O21" s="129"/>
      <c r="P21" s="40" t="s">
        <v>53</v>
      </c>
      <c r="Q21" s="41" t="s">
        <v>72</v>
      </c>
      <c r="R21" s="27">
        <v>1440000</v>
      </c>
      <c r="S21" s="27">
        <v>24895</v>
      </c>
      <c r="T21" s="27">
        <v>4917</v>
      </c>
      <c r="U21" s="18">
        <f t="shared" si="1"/>
        <v>2.0702777777777778E-2</v>
      </c>
      <c r="V21" s="42" t="s">
        <v>73</v>
      </c>
      <c r="W21" s="43" t="s">
        <v>71</v>
      </c>
      <c r="X21" s="5"/>
      <c r="Y21" s="5"/>
      <c r="Z21" s="5"/>
      <c r="AA21" s="5"/>
    </row>
    <row r="22" spans="1:27" ht="114" customHeight="1" x14ac:dyDescent="0.2">
      <c r="A22" s="19"/>
      <c r="B22" s="19"/>
      <c r="C22" s="19"/>
      <c r="D22" s="14" t="s">
        <v>74</v>
      </c>
      <c r="E22" s="27" t="s">
        <v>35</v>
      </c>
      <c r="F22" s="27" t="s">
        <v>35</v>
      </c>
      <c r="G22" s="27">
        <v>20000</v>
      </c>
      <c r="H22" s="41">
        <v>85.5</v>
      </c>
      <c r="I22" s="27">
        <v>0.4</v>
      </c>
      <c r="J22" s="27" t="s">
        <v>68</v>
      </c>
      <c r="K22" s="27">
        <v>16000</v>
      </c>
      <c r="L22" s="27">
        <v>162.54599999999999</v>
      </c>
      <c r="M22" s="27">
        <v>523.54</v>
      </c>
      <c r="N22" s="27">
        <v>85.5</v>
      </c>
      <c r="O22" s="30">
        <f t="shared" ref="O22:O23" si="3">(N22+M22+L22)/K22</f>
        <v>4.8224125E-2</v>
      </c>
      <c r="P22" s="44" t="s">
        <v>75</v>
      </c>
      <c r="Q22" s="37" t="s">
        <v>72</v>
      </c>
      <c r="R22" s="24">
        <v>24000</v>
      </c>
      <c r="S22" s="24">
        <v>1049</v>
      </c>
      <c r="T22" s="24">
        <v>95</v>
      </c>
      <c r="U22" s="18">
        <f t="shared" si="1"/>
        <v>4.766666666666667E-2</v>
      </c>
      <c r="V22" s="29" t="s">
        <v>76</v>
      </c>
      <c r="W22" s="29" t="s">
        <v>71</v>
      </c>
      <c r="X22" s="5"/>
      <c r="Y22" s="5"/>
      <c r="Z22" s="5"/>
      <c r="AA22" s="5"/>
    </row>
    <row r="23" spans="1:27" ht="51" customHeight="1" x14ac:dyDescent="0.2">
      <c r="A23" s="19"/>
      <c r="B23" s="19"/>
      <c r="C23" s="19"/>
      <c r="D23" s="14" t="s">
        <v>77</v>
      </c>
      <c r="E23" s="141" t="s">
        <v>78</v>
      </c>
      <c r="F23" s="142" t="s">
        <v>43</v>
      </c>
      <c r="G23" s="140">
        <v>123</v>
      </c>
      <c r="H23" s="140">
        <v>0</v>
      </c>
      <c r="I23" s="140">
        <v>0</v>
      </c>
      <c r="J23" s="142" t="s">
        <v>79</v>
      </c>
      <c r="K23" s="140">
        <v>581</v>
      </c>
      <c r="L23" s="140">
        <v>507.37700000000001</v>
      </c>
      <c r="M23" s="140">
        <v>147</v>
      </c>
      <c r="N23" s="140">
        <v>0</v>
      </c>
      <c r="O23" s="134">
        <f t="shared" si="3"/>
        <v>1.1262943201376936</v>
      </c>
      <c r="P23" s="44" t="s">
        <v>80</v>
      </c>
      <c r="Q23" s="37" t="s">
        <v>38</v>
      </c>
      <c r="R23" s="23">
        <v>18</v>
      </c>
      <c r="S23" s="23">
        <v>9</v>
      </c>
      <c r="T23" s="23">
        <v>0</v>
      </c>
      <c r="U23" s="18">
        <f t="shared" si="1"/>
        <v>0.5</v>
      </c>
      <c r="V23" s="23" t="s">
        <v>81</v>
      </c>
      <c r="W23" s="36" t="s">
        <v>82</v>
      </c>
      <c r="X23" s="5"/>
      <c r="Y23" s="5"/>
      <c r="Z23" s="5"/>
      <c r="AA23" s="5"/>
    </row>
    <row r="24" spans="1:27" ht="123.75" customHeight="1" x14ac:dyDescent="0.2">
      <c r="A24" s="19"/>
      <c r="B24" s="19"/>
      <c r="C24" s="19"/>
      <c r="D24" s="13"/>
      <c r="E24" s="107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45" t="s">
        <v>83</v>
      </c>
      <c r="Q24" s="41" t="s">
        <v>38</v>
      </c>
      <c r="R24" s="27">
        <v>15</v>
      </c>
      <c r="S24" s="27">
        <v>16</v>
      </c>
      <c r="T24" s="27">
        <v>0</v>
      </c>
      <c r="U24" s="18">
        <f t="shared" si="1"/>
        <v>1.0666666666666667</v>
      </c>
      <c r="V24" s="27" t="s">
        <v>46</v>
      </c>
      <c r="W24" s="41" t="s">
        <v>84</v>
      </c>
      <c r="X24" s="5"/>
      <c r="Y24" s="5"/>
      <c r="Z24" s="5"/>
      <c r="AA24" s="5"/>
    </row>
    <row r="25" spans="1:27" ht="96.75" customHeight="1" x14ac:dyDescent="0.2">
      <c r="A25" s="19"/>
      <c r="B25" s="19"/>
      <c r="C25" s="19"/>
      <c r="D25" s="13" t="s">
        <v>85</v>
      </c>
      <c r="E25" s="28" t="s">
        <v>78</v>
      </c>
      <c r="F25" s="23">
        <v>2018</v>
      </c>
      <c r="G25" s="23">
        <v>174</v>
      </c>
      <c r="H25" s="23">
        <v>0</v>
      </c>
      <c r="I25" s="23">
        <v>0</v>
      </c>
      <c r="J25" s="23" t="s">
        <v>79</v>
      </c>
      <c r="K25" s="23">
        <v>1430</v>
      </c>
      <c r="L25" s="23">
        <v>450</v>
      </c>
      <c r="M25" s="23">
        <v>0</v>
      </c>
      <c r="N25" s="23">
        <v>0</v>
      </c>
      <c r="O25" s="30">
        <f t="shared" ref="O25:O28" si="4">(N25+M25+L25)/K25</f>
        <v>0.31468531468531469</v>
      </c>
      <c r="P25" s="44" t="s">
        <v>86</v>
      </c>
      <c r="Q25" s="46" t="s">
        <v>38</v>
      </c>
      <c r="R25" s="23">
        <v>1183</v>
      </c>
      <c r="S25" s="23">
        <v>129</v>
      </c>
      <c r="T25" s="23">
        <v>0</v>
      </c>
      <c r="U25" s="18">
        <f t="shared" si="1"/>
        <v>0.10904480135249366</v>
      </c>
      <c r="V25" s="23" t="s">
        <v>87</v>
      </c>
      <c r="W25" s="23" t="s">
        <v>49</v>
      </c>
      <c r="X25" s="5"/>
      <c r="Y25" s="5"/>
      <c r="Z25" s="5"/>
      <c r="AA25" s="5"/>
    </row>
    <row r="26" spans="1:27" ht="45.75" customHeight="1" x14ac:dyDescent="0.2">
      <c r="A26" s="19"/>
      <c r="B26" s="19"/>
      <c r="C26" s="19"/>
      <c r="D26" s="13" t="s">
        <v>88</v>
      </c>
      <c r="E26" s="35" t="s">
        <v>89</v>
      </c>
      <c r="F26" s="27">
        <v>0</v>
      </c>
      <c r="G26" s="27">
        <v>1000</v>
      </c>
      <c r="H26" s="27">
        <v>0</v>
      </c>
      <c r="I26" s="27">
        <v>0</v>
      </c>
      <c r="J26" s="27" t="s">
        <v>60</v>
      </c>
      <c r="K26" s="27">
        <v>3000</v>
      </c>
      <c r="L26" s="27">
        <v>0</v>
      </c>
      <c r="M26" s="27">
        <v>0</v>
      </c>
      <c r="N26" s="27">
        <v>0</v>
      </c>
      <c r="O26" s="30">
        <f t="shared" si="4"/>
        <v>0</v>
      </c>
      <c r="P26" s="45" t="s">
        <v>90</v>
      </c>
      <c r="Q26" s="47" t="s">
        <v>91</v>
      </c>
      <c r="R26" s="27">
        <v>5</v>
      </c>
      <c r="S26" s="27">
        <v>0</v>
      </c>
      <c r="T26" s="27">
        <v>0</v>
      </c>
      <c r="U26" s="18">
        <f t="shared" si="1"/>
        <v>0</v>
      </c>
      <c r="V26" s="27" t="s">
        <v>55</v>
      </c>
      <c r="W26" s="27" t="s">
        <v>49</v>
      </c>
      <c r="X26" s="5"/>
      <c r="Y26" s="5"/>
      <c r="Z26" s="5"/>
      <c r="AA26" s="5"/>
    </row>
    <row r="27" spans="1:27" ht="141.75" customHeight="1" x14ac:dyDescent="0.2">
      <c r="A27" s="12"/>
      <c r="B27" s="13" t="s">
        <v>92</v>
      </c>
      <c r="C27" s="13" t="s">
        <v>93</v>
      </c>
      <c r="D27" s="13" t="s">
        <v>94</v>
      </c>
      <c r="E27" s="48">
        <v>2018</v>
      </c>
      <c r="F27" s="49">
        <v>0</v>
      </c>
      <c r="G27" s="49">
        <v>0</v>
      </c>
      <c r="H27" s="49">
        <v>0</v>
      </c>
      <c r="I27" s="49">
        <v>0</v>
      </c>
      <c r="J27" s="49" t="s">
        <v>60</v>
      </c>
      <c r="K27" s="49">
        <v>1605</v>
      </c>
      <c r="L27" s="49">
        <v>0</v>
      </c>
      <c r="M27" s="49">
        <v>0</v>
      </c>
      <c r="N27" s="49">
        <v>0</v>
      </c>
      <c r="O27" s="30">
        <f t="shared" si="4"/>
        <v>0</v>
      </c>
      <c r="P27" s="31" t="s">
        <v>95</v>
      </c>
      <c r="Q27" s="49" t="s">
        <v>96</v>
      </c>
      <c r="R27" s="49">
        <v>3</v>
      </c>
      <c r="S27" s="49">
        <v>0</v>
      </c>
      <c r="T27" s="49">
        <v>0</v>
      </c>
      <c r="U27" s="18">
        <f t="shared" si="1"/>
        <v>0</v>
      </c>
      <c r="V27" s="49" t="s">
        <v>55</v>
      </c>
      <c r="W27" s="23" t="s">
        <v>97</v>
      </c>
      <c r="X27" s="25"/>
      <c r="Y27" s="25"/>
      <c r="Z27" s="25"/>
      <c r="AA27" s="25"/>
    </row>
    <row r="28" spans="1:27" ht="89.25" customHeight="1" x14ac:dyDescent="0.2">
      <c r="A28" s="19"/>
      <c r="B28" s="19"/>
      <c r="C28" s="132" t="s">
        <v>98</v>
      </c>
      <c r="D28" s="132" t="s">
        <v>99</v>
      </c>
      <c r="E28" s="139" t="s">
        <v>43</v>
      </c>
      <c r="F28" s="137">
        <v>0</v>
      </c>
      <c r="G28" s="137">
        <v>0</v>
      </c>
      <c r="H28" s="137">
        <v>0</v>
      </c>
      <c r="I28" s="137">
        <v>0</v>
      </c>
      <c r="J28" s="137" t="s">
        <v>60</v>
      </c>
      <c r="K28" s="137">
        <v>8200</v>
      </c>
      <c r="L28" s="137">
        <v>0</v>
      </c>
      <c r="M28" s="137">
        <v>0</v>
      </c>
      <c r="N28" s="137">
        <v>0</v>
      </c>
      <c r="O28" s="134">
        <f t="shared" si="4"/>
        <v>0</v>
      </c>
      <c r="P28" s="50" t="s">
        <v>100</v>
      </c>
      <c r="Q28" s="51" t="s">
        <v>96</v>
      </c>
      <c r="R28" s="51">
        <v>0</v>
      </c>
      <c r="S28" s="51">
        <v>0</v>
      </c>
      <c r="T28" s="51">
        <v>0</v>
      </c>
      <c r="U28" s="52">
        <v>0</v>
      </c>
      <c r="V28" s="51" t="s">
        <v>55</v>
      </c>
      <c r="W28" s="26" t="s">
        <v>101</v>
      </c>
      <c r="X28" s="25"/>
      <c r="Y28" s="25"/>
      <c r="Z28" s="25"/>
      <c r="AA28" s="25"/>
    </row>
    <row r="29" spans="1:27" ht="69.75" customHeight="1" x14ac:dyDescent="0.2">
      <c r="A29" s="19"/>
      <c r="B29" s="19"/>
      <c r="C29" s="107"/>
      <c r="D29" s="107"/>
      <c r="E29" s="107"/>
      <c r="F29" s="129"/>
      <c r="G29" s="129"/>
      <c r="H29" s="129"/>
      <c r="I29" s="129"/>
      <c r="J29" s="129"/>
      <c r="K29" s="129"/>
      <c r="L29" s="129"/>
      <c r="M29" s="129"/>
      <c r="N29" s="129"/>
      <c r="O29" s="138"/>
      <c r="P29" s="50" t="s">
        <v>102</v>
      </c>
      <c r="Q29" s="51" t="s">
        <v>29</v>
      </c>
      <c r="R29" s="51">
        <v>20</v>
      </c>
      <c r="S29" s="51">
        <v>0</v>
      </c>
      <c r="T29" s="51">
        <v>0</v>
      </c>
      <c r="U29" s="52">
        <f>(T29+S29)/R29</f>
        <v>0</v>
      </c>
      <c r="V29" s="51" t="s">
        <v>55</v>
      </c>
      <c r="W29" s="27"/>
      <c r="X29" s="5"/>
      <c r="Y29" s="5"/>
      <c r="Z29" s="5"/>
      <c r="AA29" s="5"/>
    </row>
    <row r="30" spans="1:27" ht="123.75" customHeight="1" x14ac:dyDescent="0.2">
      <c r="A30" s="19"/>
      <c r="B30" s="19"/>
      <c r="C30" s="19"/>
      <c r="D30" s="13" t="s">
        <v>103</v>
      </c>
      <c r="E30" s="53" t="s">
        <v>104</v>
      </c>
      <c r="F30" s="54">
        <v>0</v>
      </c>
      <c r="G30" s="54">
        <v>3150</v>
      </c>
      <c r="H30" s="54">
        <v>0</v>
      </c>
      <c r="I30" s="54">
        <v>0</v>
      </c>
      <c r="J30" s="54" t="s">
        <v>60</v>
      </c>
      <c r="K30" s="54">
        <v>6300</v>
      </c>
      <c r="L30" s="54">
        <v>0</v>
      </c>
      <c r="M30" s="54">
        <v>0</v>
      </c>
      <c r="N30" s="54">
        <v>0</v>
      </c>
      <c r="O30" s="30">
        <f t="shared" ref="O30:O38" si="5">(N30+M30+L30)/K30</f>
        <v>0</v>
      </c>
      <c r="P30" s="50" t="s">
        <v>105</v>
      </c>
      <c r="Q30" s="51" t="s">
        <v>96</v>
      </c>
      <c r="R30" s="51">
        <v>0</v>
      </c>
      <c r="S30" s="51">
        <v>0</v>
      </c>
      <c r="T30" s="51">
        <v>0</v>
      </c>
      <c r="U30" s="52">
        <v>0</v>
      </c>
      <c r="V30" s="51" t="s">
        <v>55</v>
      </c>
      <c r="W30" s="27" t="s">
        <v>49</v>
      </c>
      <c r="X30" s="5"/>
      <c r="Y30" s="5"/>
      <c r="Z30" s="5"/>
      <c r="AA30" s="5"/>
    </row>
    <row r="31" spans="1:27" ht="77.25" customHeight="1" x14ac:dyDescent="0.2">
      <c r="A31" s="19"/>
      <c r="B31" s="19"/>
      <c r="C31" s="19"/>
      <c r="D31" s="13" t="s">
        <v>106</v>
      </c>
      <c r="E31" s="53">
        <v>2019</v>
      </c>
      <c r="F31" s="54">
        <v>0</v>
      </c>
      <c r="G31" s="54">
        <v>0</v>
      </c>
      <c r="H31" s="54">
        <v>0</v>
      </c>
      <c r="I31" s="54">
        <v>0</v>
      </c>
      <c r="J31" s="54" t="s">
        <v>60</v>
      </c>
      <c r="K31" s="54">
        <v>2445</v>
      </c>
      <c r="L31" s="54">
        <v>0</v>
      </c>
      <c r="M31" s="54">
        <v>0</v>
      </c>
      <c r="N31" s="54">
        <v>0</v>
      </c>
      <c r="O31" s="30">
        <f t="shared" si="5"/>
        <v>0</v>
      </c>
      <c r="P31" s="50" t="s">
        <v>107</v>
      </c>
      <c r="Q31" s="51" t="s">
        <v>29</v>
      </c>
      <c r="R31" s="51">
        <v>100</v>
      </c>
      <c r="S31" s="51">
        <v>0</v>
      </c>
      <c r="T31" s="51">
        <v>0</v>
      </c>
      <c r="U31" s="55">
        <f t="shared" ref="U31:U96" si="6">(T31+S31)/R31</f>
        <v>0</v>
      </c>
      <c r="V31" s="51" t="s">
        <v>55</v>
      </c>
      <c r="W31" s="27" t="s">
        <v>49</v>
      </c>
      <c r="X31" s="5"/>
      <c r="Y31" s="5"/>
      <c r="Z31" s="5"/>
      <c r="AA31" s="5"/>
    </row>
    <row r="32" spans="1:27" ht="191.25" customHeight="1" x14ac:dyDescent="0.2">
      <c r="A32" s="19"/>
      <c r="B32" s="19"/>
      <c r="C32" s="13" t="s">
        <v>108</v>
      </c>
      <c r="D32" s="13" t="s">
        <v>109</v>
      </c>
      <c r="E32" s="53" t="s">
        <v>110</v>
      </c>
      <c r="F32" s="54" t="s">
        <v>43</v>
      </c>
      <c r="G32" s="54">
        <v>7220</v>
      </c>
      <c r="H32" s="54">
        <v>0</v>
      </c>
      <c r="I32" s="54">
        <v>0</v>
      </c>
      <c r="J32" s="27" t="s">
        <v>111</v>
      </c>
      <c r="K32" s="54">
        <v>32433</v>
      </c>
      <c r="L32" s="54">
        <v>667</v>
      </c>
      <c r="M32" s="54">
        <v>220.7</v>
      </c>
      <c r="N32" s="54">
        <v>0</v>
      </c>
      <c r="O32" s="30">
        <f t="shared" si="5"/>
        <v>2.7370271020257148E-2</v>
      </c>
      <c r="P32" s="26" t="s">
        <v>112</v>
      </c>
      <c r="Q32" s="54" t="s">
        <v>54</v>
      </c>
      <c r="R32" s="54">
        <v>25.75</v>
      </c>
      <c r="S32" s="54">
        <v>3.3</v>
      </c>
      <c r="T32" s="54">
        <v>0</v>
      </c>
      <c r="U32" s="56">
        <f t="shared" si="6"/>
        <v>0.12815533980582525</v>
      </c>
      <c r="V32" s="54" t="s">
        <v>113</v>
      </c>
      <c r="W32" s="27" t="s">
        <v>49</v>
      </c>
      <c r="X32" s="5"/>
      <c r="Y32" s="5"/>
      <c r="Z32" s="5"/>
      <c r="AA32" s="5"/>
    </row>
    <row r="33" spans="1:27" ht="63.75" customHeight="1" x14ac:dyDescent="0.2">
      <c r="A33" s="19"/>
      <c r="B33" s="19"/>
      <c r="C33" s="19"/>
      <c r="D33" s="13" t="s">
        <v>114</v>
      </c>
      <c r="E33" s="53" t="s">
        <v>89</v>
      </c>
      <c r="F33" s="54">
        <v>0</v>
      </c>
      <c r="G33" s="54">
        <v>900</v>
      </c>
      <c r="H33" s="54">
        <v>0</v>
      </c>
      <c r="I33" s="54">
        <v>0</v>
      </c>
      <c r="J33" s="54" t="s">
        <v>60</v>
      </c>
      <c r="K33" s="54">
        <v>10900</v>
      </c>
      <c r="L33" s="54">
        <v>0</v>
      </c>
      <c r="M33" s="54">
        <v>0</v>
      </c>
      <c r="N33" s="54">
        <v>0</v>
      </c>
      <c r="O33" s="30">
        <f t="shared" si="5"/>
        <v>0</v>
      </c>
      <c r="P33" s="57" t="s">
        <v>115</v>
      </c>
      <c r="Q33" s="54" t="s">
        <v>72</v>
      </c>
      <c r="R33" s="54">
        <v>3600</v>
      </c>
      <c r="S33" s="54">
        <v>0</v>
      </c>
      <c r="T33" s="54">
        <v>0</v>
      </c>
      <c r="U33" s="56">
        <f t="shared" si="6"/>
        <v>0</v>
      </c>
      <c r="V33" s="54" t="s">
        <v>55</v>
      </c>
      <c r="W33" s="27" t="s">
        <v>49</v>
      </c>
      <c r="X33" s="5"/>
      <c r="Y33" s="5"/>
      <c r="Z33" s="5"/>
      <c r="AA33" s="5"/>
    </row>
    <row r="34" spans="1:27" ht="118.5" customHeight="1" x14ac:dyDescent="0.2">
      <c r="A34" s="19"/>
      <c r="B34" s="19"/>
      <c r="C34" s="19"/>
      <c r="D34" s="13" t="s">
        <v>116</v>
      </c>
      <c r="E34" s="53" t="s">
        <v>110</v>
      </c>
      <c r="F34" s="54" t="s">
        <v>43</v>
      </c>
      <c r="G34" s="54">
        <v>160</v>
      </c>
      <c r="H34" s="54">
        <v>0</v>
      </c>
      <c r="I34" s="54">
        <v>0</v>
      </c>
      <c r="J34" s="27" t="s">
        <v>117</v>
      </c>
      <c r="K34" s="54">
        <v>1600</v>
      </c>
      <c r="L34" s="54">
        <v>1200</v>
      </c>
      <c r="M34" s="54">
        <v>7169</v>
      </c>
      <c r="N34" s="54">
        <v>0</v>
      </c>
      <c r="O34" s="30">
        <f t="shared" si="5"/>
        <v>5.2306249999999999</v>
      </c>
      <c r="P34" s="26" t="s">
        <v>118</v>
      </c>
      <c r="Q34" s="54" t="s">
        <v>96</v>
      </c>
      <c r="R34" s="54">
        <v>20</v>
      </c>
      <c r="S34" s="54">
        <v>21</v>
      </c>
      <c r="T34" s="54">
        <v>0</v>
      </c>
      <c r="U34" s="56">
        <f t="shared" si="6"/>
        <v>1.05</v>
      </c>
      <c r="V34" s="54" t="s">
        <v>46</v>
      </c>
      <c r="W34" s="27"/>
      <c r="X34" s="25"/>
      <c r="Y34" s="25"/>
      <c r="Z34" s="25"/>
      <c r="AA34" s="25"/>
    </row>
    <row r="35" spans="1:27" ht="97.5" customHeight="1" x14ac:dyDescent="0.2">
      <c r="A35" s="19"/>
      <c r="B35" s="19"/>
      <c r="C35" s="13" t="s">
        <v>119</v>
      </c>
      <c r="D35" s="13" t="s">
        <v>120</v>
      </c>
      <c r="E35" s="28" t="s">
        <v>121</v>
      </c>
      <c r="F35" s="23">
        <v>2020</v>
      </c>
      <c r="G35" s="23">
        <v>300</v>
      </c>
      <c r="H35" s="46">
        <v>19.928999999999998</v>
      </c>
      <c r="I35" s="23">
        <v>6.6429999999999998</v>
      </c>
      <c r="J35" s="23" t="s">
        <v>79</v>
      </c>
      <c r="K35" s="23">
        <v>1800</v>
      </c>
      <c r="L35" s="23">
        <v>0</v>
      </c>
      <c r="M35" s="23">
        <v>0</v>
      </c>
      <c r="N35" s="23">
        <v>19.928999999999998</v>
      </c>
      <c r="O35" s="30">
        <f t="shared" si="5"/>
        <v>1.1071666666666665E-2</v>
      </c>
      <c r="P35" s="44" t="s">
        <v>122</v>
      </c>
      <c r="Q35" s="22" t="s">
        <v>38</v>
      </c>
      <c r="R35" s="23">
        <v>47</v>
      </c>
      <c r="S35" s="23">
        <v>1</v>
      </c>
      <c r="T35" s="23">
        <v>0</v>
      </c>
      <c r="U35" s="56">
        <f t="shared" si="6"/>
        <v>2.1276595744680851E-2</v>
      </c>
      <c r="V35" s="23" t="s">
        <v>123</v>
      </c>
      <c r="W35" s="23" t="s">
        <v>97</v>
      </c>
      <c r="X35" s="25"/>
      <c r="Y35" s="25"/>
      <c r="Z35" s="25"/>
      <c r="AA35" s="25"/>
    </row>
    <row r="36" spans="1:27" ht="90" customHeight="1" x14ac:dyDescent="0.2">
      <c r="A36" s="19"/>
      <c r="B36" s="13" t="s">
        <v>124</v>
      </c>
      <c r="C36" s="13" t="s">
        <v>125</v>
      </c>
      <c r="D36" s="13" t="s">
        <v>126</v>
      </c>
      <c r="E36" s="35">
        <v>2018</v>
      </c>
      <c r="F36" s="27">
        <v>0</v>
      </c>
      <c r="G36" s="27">
        <v>0</v>
      </c>
      <c r="H36" s="27">
        <v>0</v>
      </c>
      <c r="I36" s="27">
        <v>0</v>
      </c>
      <c r="J36" s="27" t="s">
        <v>60</v>
      </c>
      <c r="K36" s="27">
        <v>2306.1999999999998</v>
      </c>
      <c r="L36" s="27">
        <v>0</v>
      </c>
      <c r="M36" s="27">
        <v>0</v>
      </c>
      <c r="N36" s="27">
        <v>0</v>
      </c>
      <c r="O36" s="30">
        <f t="shared" si="5"/>
        <v>0</v>
      </c>
      <c r="P36" s="26" t="s">
        <v>127</v>
      </c>
      <c r="Q36" s="27" t="s">
        <v>38</v>
      </c>
      <c r="R36" s="27">
        <v>1</v>
      </c>
      <c r="S36" s="27">
        <v>0</v>
      </c>
      <c r="T36" s="27">
        <v>0</v>
      </c>
      <c r="U36" s="56">
        <f t="shared" si="6"/>
        <v>0</v>
      </c>
      <c r="V36" s="27" t="s">
        <v>55</v>
      </c>
      <c r="W36" s="27" t="s">
        <v>97</v>
      </c>
      <c r="X36" s="5"/>
      <c r="Y36" s="5"/>
      <c r="Z36" s="5"/>
      <c r="AA36" s="5"/>
    </row>
    <row r="37" spans="1:27" ht="84.75" customHeight="1" x14ac:dyDescent="0.2">
      <c r="A37" s="19"/>
      <c r="B37" s="19"/>
      <c r="C37" s="13" t="s">
        <v>128</v>
      </c>
      <c r="D37" s="13" t="s">
        <v>129</v>
      </c>
      <c r="E37" s="35" t="s">
        <v>110</v>
      </c>
      <c r="F37" s="27">
        <v>0</v>
      </c>
      <c r="G37" s="27">
        <v>9447.5</v>
      </c>
      <c r="H37" s="27">
        <v>0</v>
      </c>
      <c r="I37" s="27">
        <v>0</v>
      </c>
      <c r="J37" s="27" t="s">
        <v>60</v>
      </c>
      <c r="K37" s="27">
        <v>75580</v>
      </c>
      <c r="L37" s="27">
        <v>0</v>
      </c>
      <c r="M37" s="27">
        <v>0</v>
      </c>
      <c r="N37" s="27">
        <v>0</v>
      </c>
      <c r="O37" s="30">
        <f t="shared" si="5"/>
        <v>0</v>
      </c>
      <c r="P37" s="26" t="s">
        <v>130</v>
      </c>
      <c r="Q37" s="27" t="s">
        <v>54</v>
      </c>
      <c r="R37" s="27">
        <v>17</v>
      </c>
      <c r="S37" s="27">
        <v>0</v>
      </c>
      <c r="T37" s="27">
        <v>0</v>
      </c>
      <c r="U37" s="56">
        <f t="shared" si="6"/>
        <v>0</v>
      </c>
      <c r="V37" s="27" t="s">
        <v>55</v>
      </c>
      <c r="W37" s="27" t="s">
        <v>97</v>
      </c>
      <c r="X37" s="5"/>
      <c r="Y37" s="5"/>
      <c r="Z37" s="5"/>
      <c r="AA37" s="5"/>
    </row>
    <row r="38" spans="1:27" ht="58.5" customHeight="1" x14ac:dyDescent="0.2">
      <c r="A38" s="19"/>
      <c r="B38" s="19"/>
      <c r="C38" s="19"/>
      <c r="D38" s="13" t="s">
        <v>131</v>
      </c>
      <c r="E38" s="144">
        <v>2018</v>
      </c>
      <c r="F38" s="143" t="s">
        <v>35</v>
      </c>
      <c r="G38" s="143">
        <v>0</v>
      </c>
      <c r="H38" s="143">
        <v>15.4</v>
      </c>
      <c r="I38" s="143">
        <f>G38</f>
        <v>0</v>
      </c>
      <c r="J38" s="143" t="s">
        <v>132</v>
      </c>
      <c r="K38" s="143">
        <v>3300</v>
      </c>
      <c r="L38" s="143">
        <v>229.55</v>
      </c>
      <c r="M38" s="143">
        <v>0</v>
      </c>
      <c r="N38" s="143">
        <v>15.4</v>
      </c>
      <c r="O38" s="134">
        <f t="shared" si="5"/>
        <v>7.4227272727272739E-2</v>
      </c>
      <c r="P38" s="26" t="s">
        <v>133</v>
      </c>
      <c r="Q38" s="27" t="s">
        <v>38</v>
      </c>
      <c r="R38" s="27">
        <v>1</v>
      </c>
      <c r="S38" s="27">
        <v>0</v>
      </c>
      <c r="T38" s="27">
        <v>0</v>
      </c>
      <c r="U38" s="56">
        <f t="shared" si="6"/>
        <v>0</v>
      </c>
      <c r="V38" s="27" t="s">
        <v>55</v>
      </c>
      <c r="W38" s="27" t="s">
        <v>97</v>
      </c>
      <c r="X38" s="25"/>
      <c r="Y38" s="25"/>
      <c r="Z38" s="25"/>
      <c r="AA38" s="25"/>
    </row>
    <row r="39" spans="1:27" ht="24.75" customHeight="1" x14ac:dyDescent="0.2">
      <c r="A39" s="19"/>
      <c r="B39" s="19"/>
      <c r="C39" s="13"/>
      <c r="D39" s="13"/>
      <c r="E39" s="107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58" t="s">
        <v>134</v>
      </c>
      <c r="Q39" s="23" t="s">
        <v>38</v>
      </c>
      <c r="R39" s="23">
        <v>1</v>
      </c>
      <c r="S39" s="23">
        <v>1</v>
      </c>
      <c r="T39" s="23">
        <v>0</v>
      </c>
      <c r="U39" s="56">
        <f t="shared" si="6"/>
        <v>1</v>
      </c>
      <c r="V39" s="23" t="s">
        <v>46</v>
      </c>
      <c r="W39" s="23"/>
      <c r="X39" s="25"/>
      <c r="Y39" s="25"/>
      <c r="Z39" s="25"/>
      <c r="AA39" s="25"/>
    </row>
    <row r="40" spans="1:27" ht="111" customHeight="1" x14ac:dyDescent="0.2">
      <c r="A40" s="19"/>
      <c r="B40" s="19"/>
      <c r="C40" s="13" t="s">
        <v>135</v>
      </c>
      <c r="D40" s="13" t="s">
        <v>136</v>
      </c>
      <c r="E40" s="28" t="s">
        <v>110</v>
      </c>
      <c r="F40" s="23">
        <v>0</v>
      </c>
      <c r="G40" s="23">
        <v>8017</v>
      </c>
      <c r="H40" s="23">
        <v>0</v>
      </c>
      <c r="I40" s="23">
        <v>0</v>
      </c>
      <c r="J40" s="23" t="s">
        <v>60</v>
      </c>
      <c r="K40" s="23">
        <v>22508</v>
      </c>
      <c r="L40" s="23">
        <v>0</v>
      </c>
      <c r="M40" s="23">
        <v>0</v>
      </c>
      <c r="N40" s="23">
        <v>0</v>
      </c>
      <c r="O40" s="30">
        <f t="shared" ref="O40:O41" si="7">(N40+M40+L40)/K40</f>
        <v>0</v>
      </c>
      <c r="P40" s="31" t="s">
        <v>137</v>
      </c>
      <c r="Q40" s="23" t="s">
        <v>38</v>
      </c>
      <c r="R40" s="23">
        <v>400</v>
      </c>
      <c r="S40" s="23">
        <v>0</v>
      </c>
      <c r="T40" s="23">
        <v>0</v>
      </c>
      <c r="U40" s="56">
        <f t="shared" si="6"/>
        <v>0</v>
      </c>
      <c r="V40" s="23" t="s">
        <v>55</v>
      </c>
      <c r="W40" s="23" t="s">
        <v>49</v>
      </c>
      <c r="X40" s="5"/>
      <c r="Y40" s="5"/>
      <c r="Z40" s="5"/>
      <c r="AA40" s="5"/>
    </row>
    <row r="41" spans="1:27" ht="35.25" customHeight="1" x14ac:dyDescent="0.2">
      <c r="A41" s="19"/>
      <c r="B41" s="19"/>
      <c r="C41" s="13" t="s">
        <v>138</v>
      </c>
      <c r="D41" s="132" t="s">
        <v>139</v>
      </c>
      <c r="E41" s="133" t="s">
        <v>110</v>
      </c>
      <c r="F41" s="128" t="s">
        <v>35</v>
      </c>
      <c r="G41" s="128">
        <v>65.2</v>
      </c>
      <c r="H41" s="128">
        <v>112.58</v>
      </c>
      <c r="I41" s="128">
        <v>172.67</v>
      </c>
      <c r="J41" s="128" t="s">
        <v>79</v>
      </c>
      <c r="K41" s="128">
        <v>531.6</v>
      </c>
      <c r="L41" s="128">
        <v>358.3</v>
      </c>
      <c r="M41" s="128">
        <v>190.75</v>
      </c>
      <c r="N41" s="128">
        <v>112.575</v>
      </c>
      <c r="O41" s="134">
        <f t="shared" si="7"/>
        <v>1.24459179834462</v>
      </c>
      <c r="P41" s="44" t="s">
        <v>140</v>
      </c>
      <c r="Q41" s="47" t="s">
        <v>38</v>
      </c>
      <c r="R41" s="27">
        <v>6000</v>
      </c>
      <c r="S41" s="23">
        <v>366</v>
      </c>
      <c r="T41" s="59">
        <v>127</v>
      </c>
      <c r="U41" s="56">
        <f t="shared" si="6"/>
        <v>8.2166666666666666E-2</v>
      </c>
      <c r="V41" s="23" t="s">
        <v>141</v>
      </c>
      <c r="W41" s="23" t="s">
        <v>49</v>
      </c>
      <c r="X41" s="25"/>
      <c r="Y41" s="25"/>
      <c r="Z41" s="25"/>
      <c r="AA41" s="25"/>
    </row>
    <row r="42" spans="1:27" ht="36.75" customHeight="1" x14ac:dyDescent="0.2">
      <c r="A42" s="19"/>
      <c r="B42" s="19"/>
      <c r="C42" s="19"/>
      <c r="D42" s="106"/>
      <c r="E42" s="106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45" t="s">
        <v>142</v>
      </c>
      <c r="Q42" s="47" t="s">
        <v>38</v>
      </c>
      <c r="R42" s="27">
        <v>3280</v>
      </c>
      <c r="S42" s="27">
        <v>1310</v>
      </c>
      <c r="T42" s="59">
        <v>86</v>
      </c>
      <c r="U42" s="56">
        <f t="shared" si="6"/>
        <v>0.42560975609756097</v>
      </c>
      <c r="V42" s="27" t="s">
        <v>143</v>
      </c>
      <c r="W42" s="27" t="s">
        <v>49</v>
      </c>
      <c r="X42" s="25"/>
      <c r="Y42" s="25"/>
      <c r="Z42" s="25"/>
      <c r="AA42" s="25"/>
    </row>
    <row r="43" spans="1:27" ht="36" customHeight="1" x14ac:dyDescent="0.2">
      <c r="A43" s="19"/>
      <c r="B43" s="19"/>
      <c r="C43" s="19"/>
      <c r="D43" s="107"/>
      <c r="E43" s="107"/>
      <c r="F43" s="129"/>
      <c r="G43" s="129"/>
      <c r="H43" s="129"/>
      <c r="I43" s="129"/>
      <c r="J43" s="129"/>
      <c r="K43" s="129"/>
      <c r="L43" s="129"/>
      <c r="M43" s="129"/>
      <c r="N43" s="129"/>
      <c r="O43" s="138"/>
      <c r="P43" s="45" t="s">
        <v>144</v>
      </c>
      <c r="Q43" s="47" t="s">
        <v>38</v>
      </c>
      <c r="R43" s="27">
        <v>72000</v>
      </c>
      <c r="S43" s="27">
        <v>2778</v>
      </c>
      <c r="T43" s="59">
        <v>0</v>
      </c>
      <c r="U43" s="56">
        <f t="shared" si="6"/>
        <v>3.8583333333333331E-2</v>
      </c>
      <c r="V43" s="27" t="s">
        <v>145</v>
      </c>
      <c r="W43" s="27" t="s">
        <v>49</v>
      </c>
      <c r="X43" s="25"/>
      <c r="Y43" s="25"/>
      <c r="Z43" s="25"/>
      <c r="AA43" s="25"/>
    </row>
    <row r="44" spans="1:27" ht="66" customHeight="1" x14ac:dyDescent="0.2">
      <c r="A44" s="19"/>
      <c r="B44" s="19"/>
      <c r="C44" s="19"/>
      <c r="D44" s="13" t="s">
        <v>146</v>
      </c>
      <c r="E44" s="28" t="s">
        <v>110</v>
      </c>
      <c r="F44" s="23" t="s">
        <v>35</v>
      </c>
      <c r="G44" s="23">
        <v>175</v>
      </c>
      <c r="H44" s="23">
        <v>84</v>
      </c>
      <c r="I44" s="23">
        <v>48</v>
      </c>
      <c r="J44" s="23" t="s">
        <v>147</v>
      </c>
      <c r="K44" s="23">
        <v>1400</v>
      </c>
      <c r="L44" s="23">
        <v>788.72799999999995</v>
      </c>
      <c r="M44" s="23">
        <v>98.76</v>
      </c>
      <c r="N44" s="23">
        <v>84</v>
      </c>
      <c r="O44" s="30">
        <f t="shared" ref="O44:O49" si="8">(N44+M44+L44)/K44</f>
        <v>0.69391999999999998</v>
      </c>
      <c r="P44" s="44" t="s">
        <v>148</v>
      </c>
      <c r="Q44" s="46" t="s">
        <v>38</v>
      </c>
      <c r="R44" s="23">
        <v>40</v>
      </c>
      <c r="S44" s="23">
        <v>17</v>
      </c>
      <c r="T44" s="23">
        <v>1</v>
      </c>
      <c r="U44" s="56">
        <f t="shared" si="6"/>
        <v>0.45</v>
      </c>
      <c r="V44" s="23" t="s">
        <v>149</v>
      </c>
      <c r="W44" s="23" t="s">
        <v>49</v>
      </c>
      <c r="X44" s="5"/>
      <c r="Y44" s="5"/>
      <c r="Z44" s="5"/>
      <c r="AA44" s="5"/>
    </row>
    <row r="45" spans="1:27" ht="73.5" customHeight="1" x14ac:dyDescent="0.2">
      <c r="A45" s="19"/>
      <c r="B45" s="19"/>
      <c r="C45" s="13" t="s">
        <v>150</v>
      </c>
      <c r="D45" s="14" t="s">
        <v>151</v>
      </c>
      <c r="E45" s="17" t="s">
        <v>152</v>
      </c>
      <c r="F45" s="17">
        <v>0</v>
      </c>
      <c r="G45" s="17">
        <v>0</v>
      </c>
      <c r="H45" s="17">
        <v>0</v>
      </c>
      <c r="I45" s="17">
        <v>0</v>
      </c>
      <c r="J45" s="23" t="s">
        <v>153</v>
      </c>
      <c r="K45" s="17">
        <v>19000.2</v>
      </c>
      <c r="L45" s="17">
        <v>0</v>
      </c>
      <c r="M45" s="17">
        <v>0</v>
      </c>
      <c r="N45" s="17">
        <v>0</v>
      </c>
      <c r="O45" s="30">
        <f t="shared" si="8"/>
        <v>0</v>
      </c>
      <c r="P45" s="16" t="s">
        <v>154</v>
      </c>
      <c r="Q45" s="17" t="s">
        <v>38</v>
      </c>
      <c r="R45" s="17">
        <v>1</v>
      </c>
      <c r="S45" s="17">
        <v>0</v>
      </c>
      <c r="T45" s="17">
        <v>0</v>
      </c>
      <c r="U45" s="56">
        <f t="shared" si="6"/>
        <v>0</v>
      </c>
      <c r="V45" s="17" t="s">
        <v>55</v>
      </c>
      <c r="W45" s="23" t="s">
        <v>49</v>
      </c>
      <c r="X45" s="5"/>
      <c r="Y45" s="5"/>
      <c r="Z45" s="5"/>
      <c r="AA45" s="5"/>
    </row>
    <row r="46" spans="1:27" ht="197.25" customHeight="1" x14ac:dyDescent="0.2">
      <c r="A46" s="60" t="s">
        <v>155</v>
      </c>
      <c r="B46" s="61" t="s">
        <v>156</v>
      </c>
      <c r="C46" s="61" t="s">
        <v>157</v>
      </c>
      <c r="D46" s="61" t="s">
        <v>158</v>
      </c>
      <c r="E46" s="17">
        <v>2018</v>
      </c>
      <c r="F46" s="17">
        <v>0</v>
      </c>
      <c r="G46" s="17">
        <v>0</v>
      </c>
      <c r="H46" s="17">
        <v>0</v>
      </c>
      <c r="I46" s="62">
        <v>0</v>
      </c>
      <c r="J46" s="17">
        <v>0</v>
      </c>
      <c r="K46" s="17">
        <v>7000</v>
      </c>
      <c r="L46" s="17">
        <v>150</v>
      </c>
      <c r="M46" s="17">
        <v>0</v>
      </c>
      <c r="N46" s="17">
        <v>0</v>
      </c>
      <c r="O46" s="30">
        <f t="shared" si="8"/>
        <v>2.1428571428571429E-2</v>
      </c>
      <c r="P46" s="63" t="s">
        <v>159</v>
      </c>
      <c r="Q46" s="17" t="s">
        <v>38</v>
      </c>
      <c r="R46" s="17">
        <v>1</v>
      </c>
      <c r="S46" s="17">
        <v>0</v>
      </c>
      <c r="T46" s="17">
        <v>0</v>
      </c>
      <c r="U46" s="56">
        <f t="shared" si="6"/>
        <v>0</v>
      </c>
      <c r="V46" s="17" t="s">
        <v>55</v>
      </c>
      <c r="W46" s="10"/>
      <c r="X46" s="5"/>
      <c r="Y46" s="5"/>
      <c r="Z46" s="5"/>
      <c r="AA46" s="5"/>
    </row>
    <row r="47" spans="1:27" ht="82.5" customHeight="1" x14ac:dyDescent="0.2">
      <c r="A47" s="119"/>
      <c r="B47" s="119"/>
      <c r="C47" s="119"/>
      <c r="D47" s="113" t="s">
        <v>160</v>
      </c>
      <c r="E47" s="17" t="s">
        <v>110</v>
      </c>
      <c r="F47" s="17" t="s">
        <v>104</v>
      </c>
      <c r="G47" s="17">
        <v>300</v>
      </c>
      <c r="H47" s="17">
        <v>300</v>
      </c>
      <c r="I47" s="62">
        <v>0.5</v>
      </c>
      <c r="J47" s="17" t="s">
        <v>79</v>
      </c>
      <c r="K47" s="17">
        <v>900</v>
      </c>
      <c r="L47" s="17">
        <v>0</v>
      </c>
      <c r="M47" s="17">
        <v>0</v>
      </c>
      <c r="N47" s="17">
        <v>300</v>
      </c>
      <c r="O47" s="30">
        <f t="shared" si="8"/>
        <v>0.33333333333333331</v>
      </c>
      <c r="P47" s="16" t="s">
        <v>161</v>
      </c>
      <c r="Q47" s="17" t="s">
        <v>91</v>
      </c>
      <c r="R47" s="17">
        <v>1</v>
      </c>
      <c r="S47" s="17">
        <v>0</v>
      </c>
      <c r="T47" s="17">
        <v>1</v>
      </c>
      <c r="U47" s="56">
        <f t="shared" si="6"/>
        <v>1</v>
      </c>
      <c r="V47" s="10" t="s">
        <v>162</v>
      </c>
      <c r="W47" s="10"/>
      <c r="X47" s="25"/>
      <c r="Y47" s="25"/>
      <c r="Z47" s="25"/>
      <c r="AA47" s="25"/>
    </row>
    <row r="48" spans="1:27" ht="51.75" customHeight="1" x14ac:dyDescent="0.2">
      <c r="A48" s="107"/>
      <c r="B48" s="107"/>
      <c r="C48" s="107"/>
      <c r="D48" s="107"/>
      <c r="E48" s="17" t="s">
        <v>110</v>
      </c>
      <c r="F48" s="17">
        <v>2018</v>
      </c>
      <c r="G48" s="17">
        <v>0</v>
      </c>
      <c r="H48" s="17">
        <v>0</v>
      </c>
      <c r="I48" s="62">
        <v>1</v>
      </c>
      <c r="J48" s="10" t="s">
        <v>163</v>
      </c>
      <c r="K48" s="17">
        <v>900</v>
      </c>
      <c r="L48" s="17">
        <v>267.7</v>
      </c>
      <c r="M48" s="17">
        <v>0</v>
      </c>
      <c r="N48" s="17">
        <v>0</v>
      </c>
      <c r="O48" s="30">
        <f t="shared" si="8"/>
        <v>0.29744444444444446</v>
      </c>
      <c r="P48" s="58" t="s">
        <v>164</v>
      </c>
      <c r="Q48" s="17" t="s">
        <v>91</v>
      </c>
      <c r="R48" s="17">
        <v>1</v>
      </c>
      <c r="S48" s="17">
        <v>1</v>
      </c>
      <c r="T48" s="17">
        <v>0</v>
      </c>
      <c r="U48" s="56">
        <f t="shared" si="6"/>
        <v>1</v>
      </c>
      <c r="V48" s="10" t="s">
        <v>46</v>
      </c>
      <c r="W48" s="10"/>
      <c r="X48" s="25"/>
      <c r="Y48" s="25"/>
      <c r="Z48" s="25"/>
      <c r="AA48" s="25"/>
    </row>
    <row r="49" spans="1:27" ht="37.5" customHeight="1" x14ac:dyDescent="0.2">
      <c r="A49" s="119"/>
      <c r="B49" s="119"/>
      <c r="C49" s="113" t="s">
        <v>165</v>
      </c>
      <c r="D49" s="113" t="s">
        <v>166</v>
      </c>
      <c r="E49" s="115" t="s">
        <v>110</v>
      </c>
      <c r="F49" s="115" t="s">
        <v>35</v>
      </c>
      <c r="G49" s="115">
        <v>17.5</v>
      </c>
      <c r="H49" s="115">
        <v>0</v>
      </c>
      <c r="I49" s="115">
        <v>0</v>
      </c>
      <c r="J49" s="124" t="s">
        <v>132</v>
      </c>
      <c r="K49" s="115">
        <v>190</v>
      </c>
      <c r="L49" s="17">
        <v>0</v>
      </c>
      <c r="M49" s="17">
        <v>0</v>
      </c>
      <c r="N49" s="17">
        <v>0</v>
      </c>
      <c r="O49" s="30">
        <f t="shared" si="8"/>
        <v>0</v>
      </c>
      <c r="P49" s="16" t="s">
        <v>167</v>
      </c>
      <c r="Q49" s="17" t="s">
        <v>38</v>
      </c>
      <c r="R49" s="17">
        <v>1</v>
      </c>
      <c r="S49" s="17">
        <v>1</v>
      </c>
      <c r="T49" s="17">
        <v>1</v>
      </c>
      <c r="U49" s="56">
        <f t="shared" si="6"/>
        <v>2</v>
      </c>
      <c r="V49" s="17" t="s">
        <v>168</v>
      </c>
      <c r="W49" s="10"/>
      <c r="X49" s="25"/>
      <c r="Y49" s="25"/>
      <c r="Z49" s="25"/>
      <c r="AA49" s="25"/>
    </row>
    <row r="50" spans="1:27" ht="37.5" customHeight="1" x14ac:dyDescent="0.2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7">
        <v>0</v>
      </c>
      <c r="M50" s="17">
        <v>5.048</v>
      </c>
      <c r="N50" s="17">
        <v>0</v>
      </c>
      <c r="O50" s="30">
        <f>(N50+M50+L50)/K49</f>
        <v>2.6568421052631578E-2</v>
      </c>
      <c r="P50" s="16" t="s">
        <v>169</v>
      </c>
      <c r="Q50" s="17" t="s">
        <v>29</v>
      </c>
      <c r="R50" s="17">
        <v>100</v>
      </c>
      <c r="S50" s="17">
        <v>29</v>
      </c>
      <c r="T50" s="17">
        <v>0</v>
      </c>
      <c r="U50" s="56">
        <f t="shared" si="6"/>
        <v>0.28999999999999998</v>
      </c>
      <c r="V50" s="10" t="s">
        <v>170</v>
      </c>
      <c r="W50" s="10"/>
      <c r="X50" s="25"/>
      <c r="Y50" s="25"/>
      <c r="Z50" s="25"/>
      <c r="AA50" s="25"/>
    </row>
    <row r="51" spans="1:27" ht="56.25" customHeight="1" x14ac:dyDescent="0.2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7">
        <v>0</v>
      </c>
      <c r="M51" s="17">
        <v>0</v>
      </c>
      <c r="N51" s="17">
        <v>0</v>
      </c>
      <c r="O51" s="30">
        <f>(N51+M51+L51)/K49</f>
        <v>0</v>
      </c>
      <c r="P51" s="16" t="s">
        <v>171</v>
      </c>
      <c r="Q51" s="17" t="s">
        <v>38</v>
      </c>
      <c r="R51" s="17">
        <v>3</v>
      </c>
      <c r="S51" s="17">
        <v>2</v>
      </c>
      <c r="T51" s="17">
        <v>1</v>
      </c>
      <c r="U51" s="56">
        <f t="shared" si="6"/>
        <v>1</v>
      </c>
      <c r="V51" s="17" t="s">
        <v>46</v>
      </c>
      <c r="W51" s="10"/>
      <c r="X51" s="25"/>
      <c r="Y51" s="25"/>
      <c r="Z51" s="25"/>
      <c r="AA51" s="25"/>
    </row>
    <row r="52" spans="1:27" ht="42" customHeight="1" x14ac:dyDescent="0.2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7">
        <v>0</v>
      </c>
      <c r="M52" s="17">
        <v>0</v>
      </c>
      <c r="N52" s="17">
        <v>0</v>
      </c>
      <c r="O52" s="62">
        <f>(N52+M52+L52)/K49</f>
        <v>0</v>
      </c>
      <c r="P52" s="16" t="s">
        <v>172</v>
      </c>
      <c r="Q52" s="17" t="s">
        <v>38</v>
      </c>
      <c r="R52" s="17">
        <v>3</v>
      </c>
      <c r="S52" s="17">
        <v>2</v>
      </c>
      <c r="T52" s="17">
        <v>1</v>
      </c>
      <c r="U52" s="56">
        <f t="shared" si="6"/>
        <v>1</v>
      </c>
      <c r="V52" s="17" t="s">
        <v>46</v>
      </c>
      <c r="W52" s="10"/>
      <c r="X52" s="25"/>
      <c r="Y52" s="25"/>
      <c r="Z52" s="25"/>
      <c r="AA52" s="25"/>
    </row>
    <row r="53" spans="1:27" ht="55.5" customHeight="1" x14ac:dyDescent="0.2">
      <c r="A53" s="64"/>
      <c r="B53" s="64"/>
      <c r="C53" s="64"/>
      <c r="D53" s="61" t="s">
        <v>173</v>
      </c>
      <c r="E53" s="17" t="s">
        <v>43</v>
      </c>
      <c r="F53" s="17" t="s">
        <v>35</v>
      </c>
      <c r="G53" s="17">
        <v>0</v>
      </c>
      <c r="H53" s="17">
        <v>0</v>
      </c>
      <c r="I53" s="18">
        <v>0</v>
      </c>
      <c r="J53" s="65" t="s">
        <v>79</v>
      </c>
      <c r="K53" s="17">
        <v>80</v>
      </c>
      <c r="L53" s="17">
        <v>0</v>
      </c>
      <c r="M53" s="17">
        <v>49.999000000000002</v>
      </c>
      <c r="N53" s="17">
        <f>H53</f>
        <v>0</v>
      </c>
      <c r="O53" s="18">
        <f t="shared" ref="O53:O58" si="9">(N53+M53+L53)/K53</f>
        <v>0.62498750000000003</v>
      </c>
      <c r="P53" s="16" t="s">
        <v>174</v>
      </c>
      <c r="Q53" s="17" t="s">
        <v>38</v>
      </c>
      <c r="R53" s="17">
        <v>5</v>
      </c>
      <c r="S53" s="17">
        <v>0</v>
      </c>
      <c r="T53" s="17">
        <v>0</v>
      </c>
      <c r="U53" s="56">
        <f t="shared" si="6"/>
        <v>0</v>
      </c>
      <c r="V53" s="17" t="s">
        <v>46</v>
      </c>
      <c r="W53" s="10" t="s">
        <v>49</v>
      </c>
      <c r="X53" s="5"/>
      <c r="Y53" s="5"/>
      <c r="Z53" s="5"/>
      <c r="AA53" s="5"/>
    </row>
    <row r="54" spans="1:27" ht="55.5" customHeight="1" x14ac:dyDescent="0.2">
      <c r="A54" s="64"/>
      <c r="B54" s="64"/>
      <c r="C54" s="102" t="s">
        <v>175</v>
      </c>
      <c r="D54" s="61" t="s">
        <v>176</v>
      </c>
      <c r="E54" s="17" t="s">
        <v>110</v>
      </c>
      <c r="F54" s="17" t="s">
        <v>110</v>
      </c>
      <c r="G54" s="17">
        <v>10000</v>
      </c>
      <c r="H54" s="17">
        <v>0</v>
      </c>
      <c r="I54" s="18">
        <v>0</v>
      </c>
      <c r="J54" s="65" t="s">
        <v>79</v>
      </c>
      <c r="K54" s="17">
        <v>10600</v>
      </c>
      <c r="L54" s="17">
        <v>27.4</v>
      </c>
      <c r="M54" s="17">
        <v>22.5</v>
      </c>
      <c r="N54" s="17">
        <v>0</v>
      </c>
      <c r="O54" s="18">
        <f t="shared" si="9"/>
        <v>4.7075471698113207E-3</v>
      </c>
      <c r="P54" s="66" t="s">
        <v>177</v>
      </c>
      <c r="Q54" s="17" t="s">
        <v>38</v>
      </c>
      <c r="R54" s="17">
        <v>1</v>
      </c>
      <c r="S54" s="17">
        <v>1</v>
      </c>
      <c r="T54" s="17">
        <v>0</v>
      </c>
      <c r="U54" s="56">
        <f t="shared" si="6"/>
        <v>1</v>
      </c>
      <c r="V54" s="17"/>
      <c r="W54" s="10"/>
      <c r="X54" s="5"/>
      <c r="Y54" s="5"/>
      <c r="Z54" s="5"/>
      <c r="AA54" s="5"/>
    </row>
    <row r="55" spans="1:27" ht="78.75" customHeight="1" x14ac:dyDescent="0.2">
      <c r="A55" s="64"/>
      <c r="B55" s="64"/>
      <c r="C55" s="61" t="s">
        <v>178</v>
      </c>
      <c r="D55" s="61" t="s">
        <v>179</v>
      </c>
      <c r="E55" s="17" t="s">
        <v>104</v>
      </c>
      <c r="F55" s="17">
        <v>2020</v>
      </c>
      <c r="G55" s="17">
        <v>300</v>
      </c>
      <c r="H55" s="17">
        <v>0</v>
      </c>
      <c r="I55" s="18">
        <v>0</v>
      </c>
      <c r="J55" s="17"/>
      <c r="K55" s="17">
        <v>5300</v>
      </c>
      <c r="L55" s="17">
        <v>0</v>
      </c>
      <c r="M55" s="17">
        <v>0</v>
      </c>
      <c r="N55" s="17">
        <v>0</v>
      </c>
      <c r="O55" s="18">
        <f t="shared" si="9"/>
        <v>0</v>
      </c>
      <c r="P55" s="16" t="s">
        <v>180</v>
      </c>
      <c r="Q55" s="17" t="s">
        <v>38</v>
      </c>
      <c r="R55" s="17">
        <v>1</v>
      </c>
      <c r="S55" s="17">
        <v>0</v>
      </c>
      <c r="T55" s="17">
        <v>0</v>
      </c>
      <c r="U55" s="56">
        <f t="shared" si="6"/>
        <v>0</v>
      </c>
      <c r="V55" s="17" t="s">
        <v>181</v>
      </c>
      <c r="W55" s="10" t="s">
        <v>49</v>
      </c>
      <c r="X55" s="5"/>
      <c r="Y55" s="5"/>
      <c r="Z55" s="5"/>
      <c r="AA55" s="5"/>
    </row>
    <row r="56" spans="1:27" ht="102.75" customHeight="1" x14ac:dyDescent="0.2">
      <c r="A56" s="64"/>
      <c r="B56" s="64"/>
      <c r="C56" s="61" t="s">
        <v>182</v>
      </c>
      <c r="D56" s="61" t="s">
        <v>183</v>
      </c>
      <c r="E56" s="17" t="s">
        <v>43</v>
      </c>
      <c r="F56" s="17" t="s">
        <v>43</v>
      </c>
      <c r="G56" s="17">
        <v>0</v>
      </c>
      <c r="H56" s="17">
        <v>0</v>
      </c>
      <c r="I56" s="18">
        <v>0</v>
      </c>
      <c r="J56" s="17"/>
      <c r="K56" s="17">
        <v>4000</v>
      </c>
      <c r="L56" s="17">
        <v>0</v>
      </c>
      <c r="M56" s="17">
        <v>0</v>
      </c>
      <c r="N56" s="17">
        <v>0</v>
      </c>
      <c r="O56" s="18">
        <f t="shared" si="9"/>
        <v>0</v>
      </c>
      <c r="P56" s="16" t="s">
        <v>184</v>
      </c>
      <c r="Q56" s="17" t="s">
        <v>38</v>
      </c>
      <c r="R56" s="17">
        <v>2</v>
      </c>
      <c r="S56" s="17">
        <v>1</v>
      </c>
      <c r="T56" s="17">
        <v>0</v>
      </c>
      <c r="U56" s="56">
        <f t="shared" si="6"/>
        <v>0.5</v>
      </c>
      <c r="V56" s="10" t="s">
        <v>185</v>
      </c>
      <c r="W56" s="10" t="s">
        <v>186</v>
      </c>
      <c r="X56" s="25"/>
      <c r="Y56" s="25"/>
      <c r="Z56" s="25"/>
      <c r="AA56" s="25"/>
    </row>
    <row r="57" spans="1:27" ht="92.25" customHeight="1" x14ac:dyDescent="0.2">
      <c r="A57" s="64"/>
      <c r="B57" s="64"/>
      <c r="C57" s="64"/>
      <c r="D57" s="61" t="s">
        <v>187</v>
      </c>
      <c r="E57" s="67">
        <v>2021</v>
      </c>
      <c r="F57" s="17" t="s">
        <v>35</v>
      </c>
      <c r="G57" s="17">
        <v>0</v>
      </c>
      <c r="H57" s="17">
        <v>0</v>
      </c>
      <c r="I57" s="17">
        <v>0</v>
      </c>
      <c r="J57" s="17"/>
      <c r="K57" s="17">
        <v>5000</v>
      </c>
      <c r="L57" s="17">
        <v>0</v>
      </c>
      <c r="M57" s="17">
        <v>0</v>
      </c>
      <c r="N57" s="17">
        <v>0</v>
      </c>
      <c r="O57" s="18">
        <f t="shared" si="9"/>
        <v>0</v>
      </c>
      <c r="P57" s="16" t="s">
        <v>188</v>
      </c>
      <c r="Q57" s="17" t="s">
        <v>38</v>
      </c>
      <c r="R57" s="17">
        <v>1</v>
      </c>
      <c r="S57" s="17">
        <v>0</v>
      </c>
      <c r="T57" s="17">
        <v>0</v>
      </c>
      <c r="U57" s="56">
        <f t="shared" si="6"/>
        <v>0</v>
      </c>
      <c r="V57" s="17" t="s">
        <v>181</v>
      </c>
      <c r="W57" s="10" t="s">
        <v>189</v>
      </c>
      <c r="X57" s="5"/>
      <c r="Y57" s="5"/>
      <c r="Z57" s="5"/>
      <c r="AA57" s="5"/>
    </row>
    <row r="58" spans="1:27" ht="87" customHeight="1" x14ac:dyDescent="0.2">
      <c r="A58" s="64"/>
      <c r="B58" s="64" t="s">
        <v>190</v>
      </c>
      <c r="C58" s="61" t="s">
        <v>191</v>
      </c>
      <c r="D58" s="113" t="s">
        <v>192</v>
      </c>
      <c r="E58" s="105" t="s">
        <v>110</v>
      </c>
      <c r="F58" s="105" t="s">
        <v>89</v>
      </c>
      <c r="G58" s="105">
        <v>50</v>
      </c>
      <c r="H58" s="105">
        <v>0</v>
      </c>
      <c r="I58" s="105">
        <f>H58/G58</f>
        <v>0</v>
      </c>
      <c r="J58" s="105"/>
      <c r="K58" s="105">
        <v>400</v>
      </c>
      <c r="L58" s="17">
        <v>0</v>
      </c>
      <c r="M58" s="17">
        <v>0</v>
      </c>
      <c r="N58" s="17">
        <v>0</v>
      </c>
      <c r="O58" s="18">
        <f t="shared" si="9"/>
        <v>0</v>
      </c>
      <c r="P58" s="16" t="s">
        <v>193</v>
      </c>
      <c r="Q58" s="17" t="s">
        <v>38</v>
      </c>
      <c r="R58" s="17">
        <v>4</v>
      </c>
      <c r="S58" s="17">
        <v>0</v>
      </c>
      <c r="T58" s="17">
        <v>0</v>
      </c>
      <c r="U58" s="56">
        <f t="shared" si="6"/>
        <v>0</v>
      </c>
      <c r="V58" s="10" t="s">
        <v>194</v>
      </c>
      <c r="W58" s="10"/>
      <c r="X58" s="5"/>
      <c r="Y58" s="5"/>
      <c r="Z58" s="5"/>
      <c r="AA58" s="5"/>
    </row>
    <row r="59" spans="1:27" ht="62.25" customHeight="1" x14ac:dyDescent="0.2">
      <c r="A59" s="64"/>
      <c r="B59" s="64"/>
      <c r="C59" s="61"/>
      <c r="D59" s="107"/>
      <c r="E59" s="107"/>
      <c r="F59" s="107"/>
      <c r="G59" s="107"/>
      <c r="H59" s="107"/>
      <c r="I59" s="107"/>
      <c r="J59" s="107"/>
      <c r="K59" s="107"/>
      <c r="L59" s="17">
        <v>0</v>
      </c>
      <c r="M59" s="17">
        <v>0</v>
      </c>
      <c r="N59" s="17">
        <v>0</v>
      </c>
      <c r="O59" s="18">
        <f>(N59+M59+L59)/K58</f>
        <v>0</v>
      </c>
      <c r="P59" s="16" t="s">
        <v>195</v>
      </c>
      <c r="Q59" s="17" t="s">
        <v>38</v>
      </c>
      <c r="R59" s="17">
        <v>200</v>
      </c>
      <c r="S59" s="17">
        <v>125</v>
      </c>
      <c r="T59" s="17">
        <v>0</v>
      </c>
      <c r="U59" s="56">
        <f t="shared" si="6"/>
        <v>0.625</v>
      </c>
      <c r="V59" s="10" t="s">
        <v>196</v>
      </c>
      <c r="W59" s="10"/>
      <c r="X59" s="5"/>
      <c r="Y59" s="5"/>
      <c r="Z59" s="5"/>
      <c r="AA59" s="5"/>
    </row>
    <row r="60" spans="1:27" ht="99" customHeight="1" x14ac:dyDescent="0.2">
      <c r="A60" s="64"/>
      <c r="B60" s="64"/>
      <c r="C60" s="64"/>
      <c r="D60" s="61" t="s">
        <v>197</v>
      </c>
      <c r="E60" s="17" t="s">
        <v>110</v>
      </c>
      <c r="F60" s="17" t="s">
        <v>110</v>
      </c>
      <c r="G60" s="17">
        <v>60</v>
      </c>
      <c r="H60" s="17">
        <v>0</v>
      </c>
      <c r="I60" s="17">
        <v>0</v>
      </c>
      <c r="J60" s="99" t="s">
        <v>198</v>
      </c>
      <c r="K60" s="17">
        <v>240</v>
      </c>
      <c r="L60" s="17">
        <v>113.8</v>
      </c>
      <c r="M60" s="17">
        <v>69.8</v>
      </c>
      <c r="N60" s="17">
        <v>0</v>
      </c>
      <c r="O60" s="18">
        <f t="shared" ref="O60:O62" si="10">(N60+M60+L60)/K60</f>
        <v>0.76500000000000001</v>
      </c>
      <c r="P60" s="16" t="s">
        <v>199</v>
      </c>
      <c r="Q60" s="17" t="s">
        <v>38</v>
      </c>
      <c r="R60" s="17">
        <v>3</v>
      </c>
      <c r="S60" s="17">
        <v>2</v>
      </c>
      <c r="T60" s="17">
        <v>0</v>
      </c>
      <c r="U60" s="56">
        <f t="shared" si="6"/>
        <v>0.66666666666666663</v>
      </c>
      <c r="V60" s="17"/>
      <c r="W60" s="100" t="s">
        <v>200</v>
      </c>
      <c r="X60" s="25"/>
      <c r="Y60" s="25"/>
      <c r="Z60" s="25"/>
      <c r="AA60" s="25"/>
    </row>
    <row r="61" spans="1:27" ht="96.75" customHeight="1" x14ac:dyDescent="0.2">
      <c r="A61" s="64"/>
      <c r="B61" s="64"/>
      <c r="C61" s="61" t="s">
        <v>201</v>
      </c>
      <c r="D61" s="61" t="s">
        <v>202</v>
      </c>
      <c r="E61" s="17" t="s">
        <v>110</v>
      </c>
      <c r="F61" s="17" t="s">
        <v>89</v>
      </c>
      <c r="G61" s="17">
        <v>30</v>
      </c>
      <c r="H61" s="17">
        <v>0</v>
      </c>
      <c r="I61" s="17">
        <v>0</v>
      </c>
      <c r="J61" s="17"/>
      <c r="K61" s="17">
        <v>30</v>
      </c>
      <c r="L61" s="17">
        <v>0</v>
      </c>
      <c r="M61" s="17">
        <v>0</v>
      </c>
      <c r="N61" s="17">
        <v>0</v>
      </c>
      <c r="O61" s="18">
        <f t="shared" si="10"/>
        <v>0</v>
      </c>
      <c r="P61" s="66" t="s">
        <v>203</v>
      </c>
      <c r="Q61" s="17" t="s">
        <v>38</v>
      </c>
      <c r="R61" s="17">
        <v>1</v>
      </c>
      <c r="S61" s="17">
        <v>0.5</v>
      </c>
      <c r="T61" s="17">
        <v>0</v>
      </c>
      <c r="U61" s="56">
        <f t="shared" si="6"/>
        <v>0.5</v>
      </c>
      <c r="V61" s="10" t="s">
        <v>170</v>
      </c>
      <c r="W61" s="10"/>
      <c r="X61" s="5"/>
      <c r="Y61" s="5"/>
      <c r="Z61" s="5"/>
      <c r="AA61" s="5"/>
    </row>
    <row r="62" spans="1:27" ht="35.25" customHeight="1" x14ac:dyDescent="0.2">
      <c r="A62" s="64"/>
      <c r="B62" s="64"/>
      <c r="C62" s="114" t="s">
        <v>204</v>
      </c>
      <c r="D62" s="113" t="s">
        <v>205</v>
      </c>
      <c r="E62" s="105" t="s">
        <v>110</v>
      </c>
      <c r="F62" s="105" t="s">
        <v>206</v>
      </c>
      <c r="G62" s="105">
        <v>3000</v>
      </c>
      <c r="H62" s="105">
        <v>27.95</v>
      </c>
      <c r="I62" s="112">
        <v>9.2999999999999992E-3</v>
      </c>
      <c r="J62" s="108" t="s">
        <v>79</v>
      </c>
      <c r="K62" s="105">
        <v>25000</v>
      </c>
      <c r="L62" s="17">
        <v>0</v>
      </c>
      <c r="M62" s="17">
        <v>0</v>
      </c>
      <c r="N62" s="17">
        <v>27.95</v>
      </c>
      <c r="O62" s="18">
        <f t="shared" si="10"/>
        <v>1.1180000000000001E-3</v>
      </c>
      <c r="P62" s="66" t="s">
        <v>207</v>
      </c>
      <c r="Q62" s="17" t="s">
        <v>38</v>
      </c>
      <c r="R62" s="17">
        <v>8</v>
      </c>
      <c r="S62" s="17">
        <v>0</v>
      </c>
      <c r="T62" s="17">
        <v>8</v>
      </c>
      <c r="U62" s="56">
        <f t="shared" si="6"/>
        <v>1</v>
      </c>
      <c r="V62" s="17"/>
      <c r="W62" s="10"/>
      <c r="X62" s="5"/>
      <c r="Y62" s="5"/>
      <c r="Z62" s="5"/>
      <c r="AA62" s="5"/>
    </row>
    <row r="63" spans="1:27" ht="38.25" customHeight="1" x14ac:dyDescent="0.2">
      <c r="A63" s="64"/>
      <c r="B63" s="64"/>
      <c r="C63" s="107"/>
      <c r="D63" s="106"/>
      <c r="E63" s="106"/>
      <c r="F63" s="106"/>
      <c r="G63" s="106"/>
      <c r="H63" s="106"/>
      <c r="I63" s="106"/>
      <c r="J63" s="106"/>
      <c r="K63" s="106"/>
      <c r="L63" s="17"/>
      <c r="M63" s="17"/>
      <c r="N63" s="17"/>
      <c r="O63" s="18">
        <f>(N63+M63+L63)/K62</f>
        <v>0</v>
      </c>
      <c r="P63" s="16" t="s">
        <v>208</v>
      </c>
      <c r="Q63" s="17" t="s">
        <v>38</v>
      </c>
      <c r="R63" s="17">
        <v>1</v>
      </c>
      <c r="S63" s="17">
        <v>0</v>
      </c>
      <c r="T63" s="17">
        <v>0</v>
      </c>
      <c r="U63" s="56">
        <f t="shared" si="6"/>
        <v>0</v>
      </c>
      <c r="V63" s="17" t="s">
        <v>55</v>
      </c>
      <c r="W63" s="10"/>
      <c r="X63" s="5"/>
      <c r="Y63" s="5"/>
      <c r="Z63" s="5"/>
      <c r="AA63" s="5"/>
    </row>
    <row r="64" spans="1:27" ht="37.5" customHeight="1" x14ac:dyDescent="0.2">
      <c r="A64" s="64"/>
      <c r="B64" s="64"/>
      <c r="C64" s="61"/>
      <c r="D64" s="106"/>
      <c r="E64" s="106"/>
      <c r="F64" s="106"/>
      <c r="G64" s="106"/>
      <c r="H64" s="106"/>
      <c r="I64" s="106"/>
      <c r="J64" s="106"/>
      <c r="K64" s="106"/>
      <c r="L64" s="17"/>
      <c r="M64" s="17"/>
      <c r="N64" s="17"/>
      <c r="O64" s="18">
        <f>(N64+M64+L64)/K62</f>
        <v>0</v>
      </c>
      <c r="P64" s="16" t="s">
        <v>209</v>
      </c>
      <c r="Q64" s="17" t="s">
        <v>38</v>
      </c>
      <c r="R64" s="17">
        <v>4</v>
      </c>
      <c r="S64" s="17">
        <v>0</v>
      </c>
      <c r="T64" s="17">
        <v>0</v>
      </c>
      <c r="U64" s="56">
        <f t="shared" si="6"/>
        <v>0</v>
      </c>
      <c r="V64" s="17" t="s">
        <v>55</v>
      </c>
      <c r="W64" s="10"/>
      <c r="X64" s="5"/>
      <c r="Y64" s="5"/>
      <c r="Z64" s="5"/>
      <c r="AA64" s="5"/>
    </row>
    <row r="65" spans="1:27" ht="33" customHeight="1" x14ac:dyDescent="0.2">
      <c r="A65" s="64"/>
      <c r="B65" s="64"/>
      <c r="C65" s="61"/>
      <c r="D65" s="106"/>
      <c r="E65" s="106"/>
      <c r="F65" s="106"/>
      <c r="G65" s="106"/>
      <c r="H65" s="106"/>
      <c r="I65" s="106"/>
      <c r="J65" s="106"/>
      <c r="K65" s="106"/>
      <c r="L65" s="17"/>
      <c r="M65" s="17"/>
      <c r="N65" s="17"/>
      <c r="O65" s="18">
        <f>(N65+M65+L65)/K62</f>
        <v>0</v>
      </c>
      <c r="P65" s="66" t="s">
        <v>210</v>
      </c>
      <c r="Q65" s="17" t="s">
        <v>211</v>
      </c>
      <c r="R65" s="17">
        <v>20500</v>
      </c>
      <c r="S65" s="17">
        <v>13800</v>
      </c>
      <c r="T65" s="17">
        <v>7400</v>
      </c>
      <c r="U65" s="56">
        <f t="shared" si="6"/>
        <v>1.0341463414634147</v>
      </c>
      <c r="V65" s="17" t="s">
        <v>212</v>
      </c>
      <c r="W65" s="10"/>
      <c r="X65" s="5"/>
      <c r="Y65" s="5"/>
      <c r="Z65" s="5"/>
      <c r="AA65" s="5"/>
    </row>
    <row r="66" spans="1:27" ht="39.75" customHeight="1" x14ac:dyDescent="0.2">
      <c r="A66" s="64"/>
      <c r="B66" s="64"/>
      <c r="C66" s="61"/>
      <c r="D66" s="107"/>
      <c r="E66" s="107"/>
      <c r="F66" s="107"/>
      <c r="G66" s="107"/>
      <c r="H66" s="107"/>
      <c r="I66" s="107"/>
      <c r="J66" s="107"/>
      <c r="K66" s="107"/>
      <c r="L66" s="17"/>
      <c r="M66" s="17"/>
      <c r="N66" s="69">
        <v>50</v>
      </c>
      <c r="O66" s="18">
        <f>(N66+M66+L66)/K62</f>
        <v>2E-3</v>
      </c>
      <c r="P66" s="16" t="s">
        <v>213</v>
      </c>
      <c r="Q66" s="17" t="s">
        <v>38</v>
      </c>
      <c r="R66" s="17">
        <v>2</v>
      </c>
      <c r="S66" s="17">
        <v>0</v>
      </c>
      <c r="T66" s="17">
        <v>1</v>
      </c>
      <c r="U66" s="56">
        <f t="shared" si="6"/>
        <v>0.5</v>
      </c>
      <c r="V66" s="17" t="s">
        <v>39</v>
      </c>
      <c r="W66" s="10"/>
      <c r="X66" s="5"/>
      <c r="Y66" s="5"/>
      <c r="Z66" s="5"/>
      <c r="AA66" s="5"/>
    </row>
    <row r="67" spans="1:27" ht="51.75" customHeight="1" x14ac:dyDescent="0.2">
      <c r="A67" s="64"/>
      <c r="B67" s="61" t="s">
        <v>214</v>
      </c>
      <c r="C67" s="113" t="s">
        <v>215</v>
      </c>
      <c r="D67" s="113" t="s">
        <v>216</v>
      </c>
      <c r="E67" s="105" t="s">
        <v>110</v>
      </c>
      <c r="F67" s="105" t="s">
        <v>217</v>
      </c>
      <c r="G67" s="105">
        <v>51</v>
      </c>
      <c r="H67" s="105">
        <v>0</v>
      </c>
      <c r="I67" s="105">
        <v>0</v>
      </c>
      <c r="J67" s="105"/>
      <c r="K67" s="115">
        <v>393</v>
      </c>
      <c r="L67" s="17">
        <v>0</v>
      </c>
      <c r="M67" s="17">
        <v>0</v>
      </c>
      <c r="N67" s="17">
        <v>0</v>
      </c>
      <c r="O67" s="18">
        <f>(N67+M67+L67)/K67</f>
        <v>0</v>
      </c>
      <c r="P67" s="16" t="s">
        <v>218</v>
      </c>
      <c r="Q67" s="17" t="s">
        <v>38</v>
      </c>
      <c r="R67" s="17">
        <v>1</v>
      </c>
      <c r="S67" s="17">
        <v>1</v>
      </c>
      <c r="T67" s="17">
        <v>1</v>
      </c>
      <c r="U67" s="56">
        <f t="shared" si="6"/>
        <v>2</v>
      </c>
      <c r="V67" s="17" t="s">
        <v>168</v>
      </c>
      <c r="W67" s="10"/>
      <c r="X67" s="25"/>
      <c r="Y67" s="25"/>
      <c r="Z67" s="25"/>
      <c r="AA67" s="25"/>
    </row>
    <row r="68" spans="1:27" ht="50.25" customHeight="1" x14ac:dyDescent="0.2">
      <c r="A68" s="64"/>
      <c r="B68" s="64"/>
      <c r="C68" s="106"/>
      <c r="D68" s="106"/>
      <c r="E68" s="106"/>
      <c r="F68" s="106"/>
      <c r="G68" s="106"/>
      <c r="H68" s="106"/>
      <c r="I68" s="106"/>
      <c r="J68" s="106"/>
      <c r="K68" s="106"/>
      <c r="L68" s="17"/>
      <c r="M68" s="17"/>
      <c r="N68" s="18"/>
      <c r="O68" s="18">
        <v>0</v>
      </c>
      <c r="P68" s="70" t="s">
        <v>219</v>
      </c>
      <c r="Q68" s="10" t="s">
        <v>38</v>
      </c>
      <c r="R68" s="10">
        <v>1</v>
      </c>
      <c r="S68" s="71">
        <v>1</v>
      </c>
      <c r="T68" s="17">
        <v>0</v>
      </c>
      <c r="U68" s="56">
        <f t="shared" si="6"/>
        <v>1</v>
      </c>
      <c r="V68" s="10" t="s">
        <v>220</v>
      </c>
      <c r="W68" s="10"/>
      <c r="X68" s="5"/>
      <c r="Y68" s="5"/>
      <c r="Z68" s="5"/>
      <c r="AA68" s="5"/>
    </row>
    <row r="69" spans="1:27" ht="49.5" customHeight="1" x14ac:dyDescent="0.2">
      <c r="A69" s="64"/>
      <c r="B69" s="64"/>
      <c r="C69" s="107"/>
      <c r="D69" s="107"/>
      <c r="E69" s="107"/>
      <c r="F69" s="107"/>
      <c r="G69" s="107"/>
      <c r="H69" s="107"/>
      <c r="I69" s="107"/>
      <c r="J69" s="107"/>
      <c r="K69" s="107"/>
      <c r="L69" s="17"/>
      <c r="M69" s="17"/>
      <c r="N69" s="18"/>
      <c r="O69" s="18">
        <v>0</v>
      </c>
      <c r="P69" s="58" t="s">
        <v>221</v>
      </c>
      <c r="Q69" s="17" t="s">
        <v>38</v>
      </c>
      <c r="R69" s="17">
        <v>1</v>
      </c>
      <c r="S69" s="17">
        <v>0</v>
      </c>
      <c r="T69" s="17">
        <v>0</v>
      </c>
      <c r="U69" s="56">
        <f t="shared" si="6"/>
        <v>0</v>
      </c>
      <c r="V69" s="17" t="s">
        <v>181</v>
      </c>
      <c r="W69" s="10"/>
      <c r="X69" s="5"/>
      <c r="Y69" s="5"/>
      <c r="Z69" s="5"/>
      <c r="AA69" s="5"/>
    </row>
    <row r="70" spans="1:27" ht="81" customHeight="1" x14ac:dyDescent="0.2">
      <c r="A70" s="64"/>
      <c r="B70" s="64"/>
      <c r="C70" s="61" t="s">
        <v>222</v>
      </c>
      <c r="D70" s="61" t="s">
        <v>223</v>
      </c>
      <c r="E70" s="17" t="s">
        <v>110</v>
      </c>
      <c r="F70" s="17" t="s">
        <v>110</v>
      </c>
      <c r="G70" s="17">
        <v>300</v>
      </c>
      <c r="H70" s="116">
        <v>3408.6979999999999</v>
      </c>
      <c r="I70" s="117">
        <f>H70/G70</f>
        <v>11.362326666666666</v>
      </c>
      <c r="J70" s="115" t="s">
        <v>224</v>
      </c>
      <c r="K70" s="118">
        <v>5600</v>
      </c>
      <c r="L70" s="72">
        <v>0</v>
      </c>
      <c r="M70" s="72">
        <v>0</v>
      </c>
      <c r="N70" s="73">
        <v>0</v>
      </c>
      <c r="O70" s="18">
        <f>(N70+M70+L70)/K70</f>
        <v>0</v>
      </c>
      <c r="P70" s="16" t="s">
        <v>225</v>
      </c>
      <c r="Q70" s="17" t="s">
        <v>38</v>
      </c>
      <c r="R70" s="17">
        <v>1</v>
      </c>
      <c r="S70" s="17">
        <v>0</v>
      </c>
      <c r="T70" s="17">
        <v>0</v>
      </c>
      <c r="U70" s="56">
        <f t="shared" si="6"/>
        <v>0</v>
      </c>
      <c r="V70" s="17" t="s">
        <v>181</v>
      </c>
      <c r="W70" s="10"/>
      <c r="X70" s="25"/>
      <c r="Y70" s="25"/>
      <c r="Z70" s="25"/>
      <c r="AA70" s="25"/>
    </row>
    <row r="71" spans="1:27" ht="78" customHeight="1" x14ac:dyDescent="0.2">
      <c r="A71" s="64"/>
      <c r="B71" s="64"/>
      <c r="C71" s="64"/>
      <c r="D71" s="61"/>
      <c r="E71" s="17"/>
      <c r="F71" s="17"/>
      <c r="G71" s="17"/>
      <c r="H71" s="106"/>
      <c r="I71" s="106"/>
      <c r="J71" s="106"/>
      <c r="K71" s="106"/>
      <c r="L71" s="72">
        <v>0</v>
      </c>
      <c r="M71" s="72">
        <v>179.2</v>
      </c>
      <c r="N71" s="72">
        <v>0</v>
      </c>
      <c r="O71" s="18">
        <f>(N71+M71+L71)/K70</f>
        <v>3.2000000000000001E-2</v>
      </c>
      <c r="P71" s="16" t="s">
        <v>226</v>
      </c>
      <c r="Q71" s="10" t="s">
        <v>38</v>
      </c>
      <c r="R71" s="10">
        <v>2</v>
      </c>
      <c r="S71" s="10">
        <v>2</v>
      </c>
      <c r="T71" s="10">
        <v>0</v>
      </c>
      <c r="U71" s="56">
        <f t="shared" si="6"/>
        <v>1</v>
      </c>
      <c r="V71" s="17" t="s">
        <v>168</v>
      </c>
      <c r="W71" s="10"/>
      <c r="X71" s="25"/>
      <c r="Y71" s="25"/>
      <c r="Z71" s="25"/>
      <c r="AA71" s="25"/>
    </row>
    <row r="72" spans="1:27" ht="48" customHeight="1" x14ac:dyDescent="0.2">
      <c r="A72" s="64"/>
      <c r="B72" s="64"/>
      <c r="C72" s="64"/>
      <c r="D72" s="61"/>
      <c r="E72" s="17"/>
      <c r="F72" s="17"/>
      <c r="G72" s="17"/>
      <c r="H72" s="107"/>
      <c r="I72" s="107"/>
      <c r="J72" s="107"/>
      <c r="K72" s="107"/>
      <c r="L72" s="72">
        <v>0</v>
      </c>
      <c r="M72" s="72">
        <v>0</v>
      </c>
      <c r="N72" s="72">
        <v>3408.6979999999999</v>
      </c>
      <c r="O72" s="18">
        <f>(N72+M72+L72)/K70</f>
        <v>0.60869607142857141</v>
      </c>
      <c r="P72" s="16" t="s">
        <v>227</v>
      </c>
      <c r="Q72" s="10" t="s">
        <v>38</v>
      </c>
      <c r="R72" s="10">
        <v>1</v>
      </c>
      <c r="S72" s="10">
        <v>0</v>
      </c>
      <c r="T72" s="17">
        <v>0.9</v>
      </c>
      <c r="U72" s="56">
        <f t="shared" si="6"/>
        <v>0.9</v>
      </c>
      <c r="V72" s="10" t="s">
        <v>228</v>
      </c>
      <c r="W72" s="10"/>
      <c r="X72" s="25"/>
      <c r="Y72" s="25"/>
      <c r="Z72" s="25"/>
      <c r="AA72" s="25"/>
    </row>
    <row r="73" spans="1:27" ht="53.25" customHeight="1" x14ac:dyDescent="0.2">
      <c r="A73" s="119"/>
      <c r="B73" s="119"/>
      <c r="C73" s="119"/>
      <c r="D73" s="113" t="s">
        <v>229</v>
      </c>
      <c r="E73" s="105" t="s">
        <v>230</v>
      </c>
      <c r="F73" s="105" t="s">
        <v>217</v>
      </c>
      <c r="G73" s="105">
        <v>500</v>
      </c>
      <c r="H73" s="105">
        <v>0</v>
      </c>
      <c r="I73" s="105">
        <v>0</v>
      </c>
      <c r="J73" s="105"/>
      <c r="K73" s="105">
        <v>2500</v>
      </c>
      <c r="L73" s="17">
        <v>0</v>
      </c>
      <c r="M73" s="17">
        <v>0</v>
      </c>
      <c r="N73" s="17">
        <v>0</v>
      </c>
      <c r="O73" s="18">
        <f>(N73+M73+L73)/K73</f>
        <v>0</v>
      </c>
      <c r="P73" s="66" t="s">
        <v>231</v>
      </c>
      <c r="Q73" s="17" t="s">
        <v>38</v>
      </c>
      <c r="R73" s="17">
        <v>3</v>
      </c>
      <c r="S73" s="17">
        <v>0</v>
      </c>
      <c r="T73" s="17">
        <v>0</v>
      </c>
      <c r="U73" s="56">
        <f t="shared" si="6"/>
        <v>0</v>
      </c>
      <c r="V73" s="17" t="s">
        <v>181</v>
      </c>
      <c r="W73" s="10"/>
      <c r="X73" s="25"/>
      <c r="Y73" s="25"/>
      <c r="Z73" s="25"/>
      <c r="AA73" s="25"/>
    </row>
    <row r="74" spans="1:27" ht="33" customHeight="1" x14ac:dyDescent="0.2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7">
        <v>0</v>
      </c>
      <c r="M74" s="17">
        <v>0</v>
      </c>
      <c r="N74" s="17">
        <v>0</v>
      </c>
      <c r="O74" s="18">
        <f>(N74+M74+L74)/K73</f>
        <v>0</v>
      </c>
      <c r="P74" s="16" t="s">
        <v>232</v>
      </c>
      <c r="Q74" s="17" t="s">
        <v>38</v>
      </c>
      <c r="R74" s="17">
        <v>1</v>
      </c>
      <c r="S74" s="17">
        <v>0</v>
      </c>
      <c r="T74" s="17">
        <v>0</v>
      </c>
      <c r="U74" s="56">
        <f t="shared" si="6"/>
        <v>0</v>
      </c>
      <c r="V74" s="17" t="s">
        <v>181</v>
      </c>
      <c r="W74" s="10"/>
      <c r="X74" s="25"/>
      <c r="Y74" s="25"/>
      <c r="Z74" s="25"/>
      <c r="AA74" s="25"/>
    </row>
    <row r="75" spans="1:27" ht="74.25" customHeight="1" x14ac:dyDescent="0.2">
      <c r="A75" s="74" t="s">
        <v>233</v>
      </c>
      <c r="B75" s="75" t="s">
        <v>234</v>
      </c>
      <c r="C75" s="75" t="s">
        <v>235</v>
      </c>
      <c r="D75" s="75" t="s">
        <v>236</v>
      </c>
      <c r="E75" s="17" t="s">
        <v>110</v>
      </c>
      <c r="F75" s="17" t="s">
        <v>35</v>
      </c>
      <c r="G75" s="17">
        <v>1500</v>
      </c>
      <c r="H75" s="17">
        <v>1927</v>
      </c>
      <c r="I75" s="62">
        <v>1</v>
      </c>
      <c r="J75" s="17" t="s">
        <v>237</v>
      </c>
      <c r="K75" s="17">
        <v>10500</v>
      </c>
      <c r="L75" s="17">
        <v>1600</v>
      </c>
      <c r="M75" s="17">
        <v>2000</v>
      </c>
      <c r="N75" s="17">
        <v>1927</v>
      </c>
      <c r="O75" s="62">
        <f t="shared" ref="O75:O87" si="11">(N75+M75+L75)/K75</f>
        <v>0.52638095238095239</v>
      </c>
      <c r="P75" s="66" t="s">
        <v>238</v>
      </c>
      <c r="Q75" s="17" t="s">
        <v>38</v>
      </c>
      <c r="R75" s="17">
        <v>7</v>
      </c>
      <c r="S75" s="17">
        <v>3</v>
      </c>
      <c r="T75" s="17">
        <v>1</v>
      </c>
      <c r="U75" s="56">
        <f t="shared" si="6"/>
        <v>0.5714285714285714</v>
      </c>
      <c r="V75" s="10" t="s">
        <v>228</v>
      </c>
      <c r="W75" s="10"/>
      <c r="X75" s="5"/>
      <c r="Y75" s="5"/>
      <c r="Z75" s="5"/>
      <c r="AA75" s="5"/>
    </row>
    <row r="76" spans="1:27" ht="48.75" customHeight="1" x14ac:dyDescent="0.2">
      <c r="A76" s="76"/>
      <c r="B76" s="76"/>
      <c r="C76" s="76"/>
      <c r="D76" s="75" t="s">
        <v>239</v>
      </c>
      <c r="E76" s="17" t="s">
        <v>110</v>
      </c>
      <c r="F76" s="17" t="s">
        <v>35</v>
      </c>
      <c r="G76" s="17">
        <v>185</v>
      </c>
      <c r="H76" s="17">
        <v>0</v>
      </c>
      <c r="I76" s="17">
        <v>0</v>
      </c>
      <c r="J76" s="17">
        <v>0</v>
      </c>
      <c r="K76" s="17">
        <v>2220</v>
      </c>
      <c r="L76" s="17">
        <v>515.94000000000005</v>
      </c>
      <c r="M76" s="17">
        <v>144.9</v>
      </c>
      <c r="N76" s="69">
        <v>0</v>
      </c>
      <c r="O76" s="62">
        <f t="shared" si="11"/>
        <v>0.29767567567567571</v>
      </c>
      <c r="P76" s="66" t="s">
        <v>240</v>
      </c>
      <c r="Q76" s="17" t="s">
        <v>96</v>
      </c>
      <c r="R76" s="17">
        <v>14</v>
      </c>
      <c r="S76" s="17">
        <v>3</v>
      </c>
      <c r="T76" s="17">
        <v>0</v>
      </c>
      <c r="U76" s="56">
        <f t="shared" si="6"/>
        <v>0.21428571428571427</v>
      </c>
      <c r="V76" s="10" t="s">
        <v>228</v>
      </c>
      <c r="W76" s="10" t="s">
        <v>241</v>
      </c>
      <c r="X76" s="5"/>
      <c r="Y76" s="5"/>
      <c r="Z76" s="5"/>
      <c r="AA76" s="5"/>
    </row>
    <row r="77" spans="1:27" ht="117.75" customHeight="1" x14ac:dyDescent="0.2">
      <c r="A77" s="76"/>
      <c r="B77" s="76"/>
      <c r="C77" s="76"/>
      <c r="D77" s="75" t="s">
        <v>242</v>
      </c>
      <c r="E77" s="17" t="s">
        <v>110</v>
      </c>
      <c r="F77" s="17" t="s">
        <v>35</v>
      </c>
      <c r="G77" s="17">
        <v>262.5</v>
      </c>
      <c r="H77" s="17">
        <v>1171.9000000000001</v>
      </c>
      <c r="I77" s="62">
        <v>4.46</v>
      </c>
      <c r="J77" s="17" t="s">
        <v>243</v>
      </c>
      <c r="K77" s="17">
        <v>2100</v>
      </c>
      <c r="L77" s="17">
        <v>265.2</v>
      </c>
      <c r="M77" s="17">
        <v>457.29</v>
      </c>
      <c r="N77" s="69">
        <f t="shared" ref="N77:N78" si="12">H77</f>
        <v>1171.9000000000001</v>
      </c>
      <c r="O77" s="62">
        <f t="shared" si="11"/>
        <v>0.90209047619047622</v>
      </c>
      <c r="P77" s="63" t="s">
        <v>244</v>
      </c>
      <c r="Q77" s="17" t="s">
        <v>96</v>
      </c>
      <c r="R77" s="17">
        <v>315</v>
      </c>
      <c r="S77" s="17">
        <v>70</v>
      </c>
      <c r="T77" s="77">
        <v>65</v>
      </c>
      <c r="U77" s="56">
        <f t="shared" si="6"/>
        <v>0.42857142857142855</v>
      </c>
      <c r="V77" s="17" t="s">
        <v>245</v>
      </c>
      <c r="W77" s="10"/>
      <c r="X77" s="25"/>
      <c r="Y77" s="25"/>
      <c r="Z77" s="25"/>
      <c r="AA77" s="25"/>
    </row>
    <row r="78" spans="1:27" ht="69.75" customHeight="1" x14ac:dyDescent="0.2">
      <c r="A78" s="76"/>
      <c r="B78" s="76"/>
      <c r="C78" s="76"/>
      <c r="D78" s="75" t="s">
        <v>246</v>
      </c>
      <c r="E78" s="17" t="s">
        <v>110</v>
      </c>
      <c r="F78" s="17" t="s">
        <v>35</v>
      </c>
      <c r="G78" s="17">
        <v>1626</v>
      </c>
      <c r="H78" s="17">
        <v>424.68299999999999</v>
      </c>
      <c r="I78" s="18">
        <v>0.26100000000000001</v>
      </c>
      <c r="J78" s="17" t="s">
        <v>247</v>
      </c>
      <c r="K78" s="17">
        <v>9756</v>
      </c>
      <c r="L78" s="17">
        <v>906.29499999999996</v>
      </c>
      <c r="M78" s="17">
        <v>0</v>
      </c>
      <c r="N78" s="69">
        <f t="shared" si="12"/>
        <v>424.68299999999999</v>
      </c>
      <c r="O78" s="62">
        <f t="shared" si="11"/>
        <v>0.13642660926609268</v>
      </c>
      <c r="P78" s="66" t="s">
        <v>248</v>
      </c>
      <c r="Q78" s="17" t="s">
        <v>38</v>
      </c>
      <c r="R78" s="17">
        <v>12</v>
      </c>
      <c r="S78" s="17">
        <v>7</v>
      </c>
      <c r="T78" s="17">
        <v>3</v>
      </c>
      <c r="U78" s="56">
        <f t="shared" si="6"/>
        <v>0.83333333333333337</v>
      </c>
      <c r="V78" s="10" t="s">
        <v>228</v>
      </c>
      <c r="W78" s="10"/>
      <c r="X78" s="5"/>
      <c r="Y78" s="5"/>
      <c r="Z78" s="5"/>
      <c r="AA78" s="5"/>
    </row>
    <row r="79" spans="1:27" ht="84" customHeight="1" x14ac:dyDescent="0.2">
      <c r="A79" s="76"/>
      <c r="B79" s="76"/>
      <c r="C79" s="76"/>
      <c r="D79" s="75" t="s">
        <v>249</v>
      </c>
      <c r="E79" s="17" t="s">
        <v>110</v>
      </c>
      <c r="F79" s="17" t="s">
        <v>35</v>
      </c>
      <c r="G79" s="17">
        <v>300</v>
      </c>
      <c r="H79" s="17">
        <v>0</v>
      </c>
      <c r="I79" s="17">
        <v>0</v>
      </c>
      <c r="J79" s="17"/>
      <c r="K79" s="17">
        <v>1800</v>
      </c>
      <c r="L79" s="17">
        <v>46.8</v>
      </c>
      <c r="M79" s="17">
        <v>0</v>
      </c>
      <c r="N79" s="17">
        <v>0</v>
      </c>
      <c r="O79" s="62">
        <f t="shared" si="11"/>
        <v>2.5999999999999999E-2</v>
      </c>
      <c r="P79" s="66" t="s">
        <v>250</v>
      </c>
      <c r="Q79" s="17" t="s">
        <v>96</v>
      </c>
      <c r="R79" s="17">
        <v>12</v>
      </c>
      <c r="S79" s="17">
        <v>1</v>
      </c>
      <c r="T79" s="17">
        <v>0</v>
      </c>
      <c r="U79" s="56">
        <f t="shared" si="6"/>
        <v>8.3333333333333329E-2</v>
      </c>
      <c r="V79" s="10" t="s">
        <v>228</v>
      </c>
      <c r="W79" s="10" t="s">
        <v>251</v>
      </c>
      <c r="X79" s="5"/>
      <c r="Y79" s="5"/>
      <c r="Z79" s="5"/>
      <c r="AA79" s="5"/>
    </row>
    <row r="80" spans="1:27" ht="63.75" customHeight="1" x14ac:dyDescent="0.2">
      <c r="A80" s="76"/>
      <c r="B80" s="76"/>
      <c r="C80" s="76"/>
      <c r="D80" s="75" t="s">
        <v>252</v>
      </c>
      <c r="E80" s="17" t="s">
        <v>110</v>
      </c>
      <c r="F80" s="17" t="s">
        <v>35</v>
      </c>
      <c r="G80" s="17">
        <v>962.5</v>
      </c>
      <c r="H80" s="17">
        <v>519</v>
      </c>
      <c r="I80" s="18">
        <v>0.53900000000000003</v>
      </c>
      <c r="J80" s="17" t="s">
        <v>253</v>
      </c>
      <c r="K80" s="17">
        <v>7700</v>
      </c>
      <c r="L80" s="17">
        <v>2859.2</v>
      </c>
      <c r="M80" s="17">
        <v>335.25</v>
      </c>
      <c r="N80" s="69">
        <v>519</v>
      </c>
      <c r="O80" s="62">
        <f t="shared" si="11"/>
        <v>0.48226623376623373</v>
      </c>
      <c r="P80" s="66" t="s">
        <v>254</v>
      </c>
      <c r="Q80" s="17" t="s">
        <v>96</v>
      </c>
      <c r="R80" s="17">
        <v>7</v>
      </c>
      <c r="S80" s="17">
        <v>5</v>
      </c>
      <c r="T80" s="17">
        <v>2</v>
      </c>
      <c r="U80" s="56">
        <f t="shared" si="6"/>
        <v>1</v>
      </c>
      <c r="V80" s="17" t="s">
        <v>168</v>
      </c>
      <c r="W80" s="10"/>
      <c r="X80" s="25"/>
      <c r="Y80" s="25"/>
      <c r="Z80" s="25"/>
      <c r="AA80" s="25"/>
    </row>
    <row r="81" spans="1:27" ht="129" customHeight="1" x14ac:dyDescent="0.2">
      <c r="A81" s="76"/>
      <c r="B81" s="76"/>
      <c r="C81" s="76"/>
      <c r="D81" s="75" t="s">
        <v>255</v>
      </c>
      <c r="E81" s="17" t="s">
        <v>110</v>
      </c>
      <c r="F81" s="17" t="s">
        <v>35</v>
      </c>
      <c r="G81" s="17">
        <v>500</v>
      </c>
      <c r="H81" s="17">
        <v>0</v>
      </c>
      <c r="I81" s="17">
        <v>0</v>
      </c>
      <c r="J81" s="17"/>
      <c r="K81" s="17">
        <v>1000</v>
      </c>
      <c r="L81" s="17">
        <v>0</v>
      </c>
      <c r="M81" s="17">
        <v>137.66999999999999</v>
      </c>
      <c r="N81" s="69">
        <f t="shared" ref="N81:N83" si="13">H81</f>
        <v>0</v>
      </c>
      <c r="O81" s="62">
        <f t="shared" si="11"/>
        <v>0.13766999999999999</v>
      </c>
      <c r="P81" s="16" t="s">
        <v>256</v>
      </c>
      <c r="Q81" s="17" t="s">
        <v>96</v>
      </c>
      <c r="R81" s="17">
        <v>2</v>
      </c>
      <c r="S81" s="17">
        <v>0.5</v>
      </c>
      <c r="T81" s="17">
        <v>0</v>
      </c>
      <c r="U81" s="56">
        <f t="shared" si="6"/>
        <v>0.25</v>
      </c>
      <c r="V81" s="17" t="s">
        <v>257</v>
      </c>
      <c r="W81" s="10"/>
      <c r="X81" s="25"/>
      <c r="Y81" s="25"/>
      <c r="Z81" s="25"/>
      <c r="AA81" s="25"/>
    </row>
    <row r="82" spans="1:27" ht="103.5" customHeight="1" x14ac:dyDescent="0.2">
      <c r="A82" s="76"/>
      <c r="B82" s="76"/>
      <c r="C82" s="76"/>
      <c r="D82" s="75" t="s">
        <v>258</v>
      </c>
      <c r="E82" s="17" t="s">
        <v>110</v>
      </c>
      <c r="F82" s="17" t="s">
        <v>35</v>
      </c>
      <c r="G82" s="17">
        <v>1000</v>
      </c>
      <c r="H82" s="17">
        <v>0</v>
      </c>
      <c r="I82" s="18">
        <v>0</v>
      </c>
      <c r="J82" s="17" t="s">
        <v>259</v>
      </c>
      <c r="K82" s="17">
        <v>2000</v>
      </c>
      <c r="L82" s="17">
        <v>325.25</v>
      </c>
      <c r="M82" s="17">
        <v>0</v>
      </c>
      <c r="N82" s="69">
        <f t="shared" si="13"/>
        <v>0</v>
      </c>
      <c r="O82" s="18">
        <f t="shared" si="11"/>
        <v>0.16262499999999999</v>
      </c>
      <c r="P82" s="16" t="s">
        <v>260</v>
      </c>
      <c r="Q82" s="17" t="s">
        <v>96</v>
      </c>
      <c r="R82" s="17">
        <v>2</v>
      </c>
      <c r="S82" s="17">
        <v>0</v>
      </c>
      <c r="T82" s="17">
        <v>0</v>
      </c>
      <c r="U82" s="56">
        <f t="shared" si="6"/>
        <v>0</v>
      </c>
      <c r="V82" s="17" t="s">
        <v>181</v>
      </c>
      <c r="W82" s="10" t="s">
        <v>261</v>
      </c>
      <c r="X82" s="5"/>
      <c r="Y82" s="5"/>
      <c r="Z82" s="5"/>
      <c r="AA82" s="5"/>
    </row>
    <row r="83" spans="1:27" ht="81" customHeight="1" x14ac:dyDescent="0.2">
      <c r="A83" s="76"/>
      <c r="B83" s="76"/>
      <c r="C83" s="76"/>
      <c r="D83" s="75" t="s">
        <v>262</v>
      </c>
      <c r="E83" s="17" t="s">
        <v>110</v>
      </c>
      <c r="F83" s="17" t="s">
        <v>35</v>
      </c>
      <c r="G83" s="17">
        <v>812.5</v>
      </c>
      <c r="H83" s="17">
        <v>376.6</v>
      </c>
      <c r="I83" s="18">
        <v>0.46300000000000002</v>
      </c>
      <c r="J83" s="17" t="s">
        <v>259</v>
      </c>
      <c r="K83" s="17">
        <v>6500</v>
      </c>
      <c r="L83" s="17">
        <v>711.2</v>
      </c>
      <c r="M83" s="17">
        <v>813.81</v>
      </c>
      <c r="N83" s="69">
        <f t="shared" si="13"/>
        <v>376.6</v>
      </c>
      <c r="O83" s="18">
        <f t="shared" si="11"/>
        <v>0.29255538461538461</v>
      </c>
      <c r="P83" s="66" t="s">
        <v>263</v>
      </c>
      <c r="Q83" s="17" t="s">
        <v>264</v>
      </c>
      <c r="R83" s="17">
        <v>3</v>
      </c>
      <c r="S83" s="17">
        <v>2</v>
      </c>
      <c r="T83" s="17">
        <v>1</v>
      </c>
      <c r="U83" s="56">
        <f t="shared" si="6"/>
        <v>1</v>
      </c>
      <c r="V83" s="17" t="s">
        <v>168</v>
      </c>
      <c r="W83" s="10"/>
      <c r="X83" s="5"/>
      <c r="Y83" s="5"/>
      <c r="Z83" s="5"/>
      <c r="AA83" s="5"/>
    </row>
    <row r="84" spans="1:27" ht="63" customHeight="1" x14ac:dyDescent="0.2">
      <c r="A84" s="76"/>
      <c r="B84" s="76"/>
      <c r="C84" s="76"/>
      <c r="D84" s="75" t="s">
        <v>265</v>
      </c>
      <c r="E84" s="17" t="s">
        <v>110</v>
      </c>
      <c r="F84" s="17" t="s">
        <v>35</v>
      </c>
      <c r="G84" s="17">
        <v>0</v>
      </c>
      <c r="H84" s="17">
        <v>0</v>
      </c>
      <c r="I84" s="17">
        <v>0</v>
      </c>
      <c r="J84" s="17">
        <v>0</v>
      </c>
      <c r="K84" s="17">
        <v>7200</v>
      </c>
      <c r="L84" s="17">
        <v>0</v>
      </c>
      <c r="M84" s="17">
        <v>0</v>
      </c>
      <c r="N84" s="17">
        <v>0</v>
      </c>
      <c r="O84" s="18">
        <f t="shared" si="11"/>
        <v>0</v>
      </c>
      <c r="P84" s="66" t="s">
        <v>266</v>
      </c>
      <c r="Q84" s="17" t="s">
        <v>38</v>
      </c>
      <c r="R84" s="17">
        <v>1</v>
      </c>
      <c r="S84" s="17">
        <v>0</v>
      </c>
      <c r="T84" s="17">
        <v>0</v>
      </c>
      <c r="U84" s="56">
        <f t="shared" si="6"/>
        <v>0</v>
      </c>
      <c r="V84" s="17" t="s">
        <v>181</v>
      </c>
      <c r="W84" s="10" t="s">
        <v>267</v>
      </c>
      <c r="X84" s="5"/>
      <c r="Y84" s="5"/>
      <c r="Z84" s="5"/>
      <c r="AA84" s="5"/>
    </row>
    <row r="85" spans="1:27" ht="96" customHeight="1" x14ac:dyDescent="0.2">
      <c r="A85" s="76"/>
      <c r="B85" s="76"/>
      <c r="C85" s="76"/>
      <c r="D85" s="75" t="s">
        <v>268</v>
      </c>
      <c r="E85" s="17" t="s">
        <v>230</v>
      </c>
      <c r="F85" s="17" t="s">
        <v>269</v>
      </c>
      <c r="G85" s="17">
        <v>22000</v>
      </c>
      <c r="H85" s="17">
        <v>0</v>
      </c>
      <c r="I85" s="17">
        <f>H85/G85</f>
        <v>0</v>
      </c>
      <c r="J85" s="17">
        <v>0</v>
      </c>
      <c r="K85" s="17">
        <v>47000</v>
      </c>
      <c r="L85" s="17">
        <v>11223.731</v>
      </c>
      <c r="M85" s="17">
        <v>18254.757000000001</v>
      </c>
      <c r="N85" s="17">
        <v>0</v>
      </c>
      <c r="O85" s="18">
        <f t="shared" si="11"/>
        <v>0.62720187234042557</v>
      </c>
      <c r="P85" s="66" t="s">
        <v>270</v>
      </c>
      <c r="Q85" s="17" t="s">
        <v>38</v>
      </c>
      <c r="R85" s="17">
        <v>1</v>
      </c>
      <c r="S85" s="17">
        <v>0</v>
      </c>
      <c r="T85" s="17">
        <v>0</v>
      </c>
      <c r="U85" s="56">
        <f t="shared" si="6"/>
        <v>0</v>
      </c>
      <c r="V85" s="17" t="s">
        <v>181</v>
      </c>
      <c r="W85" s="10"/>
      <c r="X85" s="5"/>
      <c r="Y85" s="5"/>
      <c r="Z85" s="5"/>
      <c r="AA85" s="5"/>
    </row>
    <row r="86" spans="1:27" ht="70.5" customHeight="1" x14ac:dyDescent="0.2">
      <c r="A86" s="76"/>
      <c r="B86" s="75" t="s">
        <v>271</v>
      </c>
      <c r="C86" s="75" t="s">
        <v>272</v>
      </c>
      <c r="D86" s="75" t="s">
        <v>273</v>
      </c>
      <c r="E86" s="17" t="s">
        <v>110</v>
      </c>
      <c r="F86" s="17" t="s">
        <v>35</v>
      </c>
      <c r="G86" s="17">
        <v>600</v>
      </c>
      <c r="H86" s="17">
        <v>337</v>
      </c>
      <c r="I86" s="62">
        <v>0.56000000000000005</v>
      </c>
      <c r="J86" s="17" t="s">
        <v>274</v>
      </c>
      <c r="K86" s="17">
        <v>2400</v>
      </c>
      <c r="L86" s="17">
        <v>991</v>
      </c>
      <c r="M86" s="17">
        <v>2091</v>
      </c>
      <c r="N86" s="17">
        <v>337</v>
      </c>
      <c r="O86" s="62">
        <f t="shared" si="11"/>
        <v>1.4245833333333333</v>
      </c>
      <c r="P86" s="16" t="s">
        <v>275</v>
      </c>
      <c r="Q86" s="17" t="s">
        <v>38</v>
      </c>
      <c r="R86" s="17">
        <v>5</v>
      </c>
      <c r="S86" s="17">
        <v>2</v>
      </c>
      <c r="T86" s="17">
        <v>1</v>
      </c>
      <c r="U86" s="56">
        <f t="shared" si="6"/>
        <v>0.6</v>
      </c>
      <c r="V86" s="10" t="s">
        <v>185</v>
      </c>
      <c r="W86" s="10"/>
      <c r="X86" s="5"/>
      <c r="Y86" s="5"/>
      <c r="Z86" s="5"/>
      <c r="AA86" s="5"/>
    </row>
    <row r="87" spans="1:27" ht="95.25" customHeight="1" x14ac:dyDescent="0.2">
      <c r="A87" s="76"/>
      <c r="B87" s="75" t="s">
        <v>276</v>
      </c>
      <c r="C87" s="145" t="s">
        <v>277</v>
      </c>
      <c r="D87" s="145" t="s">
        <v>278</v>
      </c>
      <c r="E87" s="105" t="s">
        <v>110</v>
      </c>
      <c r="F87" s="105" t="s">
        <v>35</v>
      </c>
      <c r="G87" s="105">
        <v>520</v>
      </c>
      <c r="H87" s="105">
        <v>1065.47</v>
      </c>
      <c r="I87" s="146">
        <f>H87/G87</f>
        <v>2.0489807692307691</v>
      </c>
      <c r="J87" s="108" t="s">
        <v>279</v>
      </c>
      <c r="K87" s="105">
        <v>5850</v>
      </c>
      <c r="L87" s="17">
        <v>0</v>
      </c>
      <c r="M87" s="17">
        <v>694.39449999999999</v>
      </c>
      <c r="N87" s="17">
        <f>H87</f>
        <v>1065.47</v>
      </c>
      <c r="O87" s="62">
        <f t="shared" si="11"/>
        <v>0.30083153846153848</v>
      </c>
      <c r="P87" s="16" t="s">
        <v>280</v>
      </c>
      <c r="Q87" s="17" t="s">
        <v>38</v>
      </c>
      <c r="R87" s="17">
        <v>10</v>
      </c>
      <c r="S87" s="17">
        <v>1</v>
      </c>
      <c r="T87" s="17">
        <v>1</v>
      </c>
      <c r="U87" s="56">
        <f t="shared" si="6"/>
        <v>0.2</v>
      </c>
      <c r="V87" s="68" t="s">
        <v>185</v>
      </c>
      <c r="W87" s="108"/>
      <c r="X87" s="5"/>
      <c r="Y87" s="5"/>
      <c r="Z87" s="5"/>
      <c r="AA87" s="5"/>
    </row>
    <row r="88" spans="1:27" ht="47.25" customHeight="1" x14ac:dyDescent="0.25">
      <c r="A88" s="76"/>
      <c r="B88" s="76"/>
      <c r="C88" s="106"/>
      <c r="D88" s="106"/>
      <c r="E88" s="106"/>
      <c r="F88" s="106"/>
      <c r="G88" s="106"/>
      <c r="H88" s="106"/>
      <c r="I88" s="106"/>
      <c r="J88" s="106"/>
      <c r="K88" s="106"/>
      <c r="L88" s="17">
        <v>0</v>
      </c>
      <c r="M88" s="17">
        <v>0</v>
      </c>
      <c r="N88" s="17">
        <v>0</v>
      </c>
      <c r="O88" s="62">
        <f>(N88+M88+L88)/K87</f>
        <v>0</v>
      </c>
      <c r="P88" s="16" t="s">
        <v>281</v>
      </c>
      <c r="Q88" s="17" t="s">
        <v>38</v>
      </c>
      <c r="R88" s="17">
        <v>6</v>
      </c>
      <c r="S88" s="17">
        <v>0</v>
      </c>
      <c r="T88" s="17">
        <v>0</v>
      </c>
      <c r="U88" s="56">
        <f t="shared" si="6"/>
        <v>0</v>
      </c>
      <c r="V88" s="79" t="s">
        <v>55</v>
      </c>
      <c r="W88" s="106"/>
      <c r="X88" s="5"/>
      <c r="Y88" s="5"/>
      <c r="Z88" s="5"/>
      <c r="AA88" s="5"/>
    </row>
    <row r="89" spans="1:27" ht="27.75" customHeight="1" x14ac:dyDescent="0.2">
      <c r="A89" s="76"/>
      <c r="B89" s="76"/>
      <c r="C89" s="106"/>
      <c r="D89" s="106"/>
      <c r="E89" s="106"/>
      <c r="F89" s="106"/>
      <c r="G89" s="106"/>
      <c r="H89" s="106"/>
      <c r="I89" s="106"/>
      <c r="J89" s="106"/>
      <c r="K89" s="106"/>
      <c r="L89" s="17">
        <v>0</v>
      </c>
      <c r="M89" s="17">
        <v>514.4</v>
      </c>
      <c r="N89" s="17">
        <v>0</v>
      </c>
      <c r="O89" s="62">
        <f>(N89+M89+L89)/K87</f>
        <v>8.7931623931623931E-2</v>
      </c>
      <c r="P89" s="16" t="s">
        <v>282</v>
      </c>
      <c r="Q89" s="17" t="s">
        <v>38</v>
      </c>
      <c r="R89" s="17">
        <v>40</v>
      </c>
      <c r="S89" s="17">
        <v>22</v>
      </c>
      <c r="T89" s="17">
        <v>0</v>
      </c>
      <c r="U89" s="56">
        <f t="shared" si="6"/>
        <v>0.55000000000000004</v>
      </c>
      <c r="V89" s="17" t="s">
        <v>257</v>
      </c>
      <c r="W89" s="106"/>
      <c r="X89" s="5"/>
      <c r="Y89" s="5"/>
      <c r="Z89" s="5"/>
      <c r="AA89" s="5"/>
    </row>
    <row r="90" spans="1:27" ht="84.75" customHeight="1" x14ac:dyDescent="0.2">
      <c r="A90" s="76"/>
      <c r="B90" s="76"/>
      <c r="C90" s="107"/>
      <c r="D90" s="107"/>
      <c r="E90" s="107"/>
      <c r="F90" s="107"/>
      <c r="G90" s="107"/>
      <c r="H90" s="107"/>
      <c r="I90" s="107"/>
      <c r="J90" s="107"/>
      <c r="K90" s="107"/>
      <c r="L90" s="17">
        <v>631.4</v>
      </c>
      <c r="M90" s="17">
        <v>0</v>
      </c>
      <c r="N90" s="17">
        <v>1012.47</v>
      </c>
      <c r="O90" s="62">
        <f>(N90+M90+L90)/K87</f>
        <v>0.28100341880341878</v>
      </c>
      <c r="P90" s="16" t="s">
        <v>283</v>
      </c>
      <c r="Q90" s="17" t="s">
        <v>30</v>
      </c>
      <c r="R90" s="17">
        <v>1500</v>
      </c>
      <c r="S90" s="17">
        <v>631.4</v>
      </c>
      <c r="T90" s="17">
        <v>1012.47</v>
      </c>
      <c r="U90" s="56">
        <f t="shared" si="6"/>
        <v>1.0959133333333333</v>
      </c>
      <c r="V90" s="80" t="s">
        <v>46</v>
      </c>
      <c r="W90" s="107"/>
      <c r="X90" s="5"/>
      <c r="Y90" s="5"/>
      <c r="Z90" s="5"/>
      <c r="AA90" s="5"/>
    </row>
    <row r="91" spans="1:27" ht="109.5" customHeight="1" x14ac:dyDescent="0.2">
      <c r="A91" s="76"/>
      <c r="B91" s="76"/>
      <c r="C91" s="75" t="s">
        <v>284</v>
      </c>
      <c r="D91" s="75" t="s">
        <v>285</v>
      </c>
      <c r="E91" s="17" t="s">
        <v>110</v>
      </c>
      <c r="F91" s="17" t="s">
        <v>35</v>
      </c>
      <c r="G91" s="17">
        <v>200</v>
      </c>
      <c r="H91" s="17">
        <v>0</v>
      </c>
      <c r="I91" s="17">
        <v>0</v>
      </c>
      <c r="J91" s="10" t="s">
        <v>286</v>
      </c>
      <c r="K91" s="17">
        <v>200</v>
      </c>
      <c r="L91" s="17">
        <v>0</v>
      </c>
      <c r="M91" s="17">
        <v>0</v>
      </c>
      <c r="N91" s="17">
        <v>0</v>
      </c>
      <c r="O91" s="17">
        <v>0</v>
      </c>
      <c r="P91" s="16" t="s">
        <v>287</v>
      </c>
      <c r="Q91" s="17" t="s">
        <v>96</v>
      </c>
      <c r="R91" s="17">
        <v>14</v>
      </c>
      <c r="S91" s="17">
        <v>3</v>
      </c>
      <c r="T91" s="17">
        <v>1</v>
      </c>
      <c r="U91" s="56">
        <f t="shared" si="6"/>
        <v>0.2857142857142857</v>
      </c>
      <c r="V91" s="17" t="s">
        <v>257</v>
      </c>
      <c r="W91" s="10"/>
      <c r="X91" s="25"/>
      <c r="Y91" s="25"/>
      <c r="Z91" s="25"/>
      <c r="AA91" s="25"/>
    </row>
    <row r="92" spans="1:27" ht="91.5" customHeight="1" x14ac:dyDescent="0.2">
      <c r="A92" s="147"/>
      <c r="B92" s="145" t="s">
        <v>288</v>
      </c>
      <c r="C92" s="145" t="s">
        <v>289</v>
      </c>
      <c r="D92" s="145" t="s">
        <v>290</v>
      </c>
      <c r="E92" s="105" t="s">
        <v>121</v>
      </c>
      <c r="F92" s="105" t="s">
        <v>291</v>
      </c>
      <c r="G92" s="105">
        <v>1550</v>
      </c>
      <c r="H92" s="105">
        <v>0</v>
      </c>
      <c r="I92" s="105">
        <v>0</v>
      </c>
      <c r="J92" s="124" t="s">
        <v>79</v>
      </c>
      <c r="K92" s="105">
        <v>37250</v>
      </c>
      <c r="L92" s="105">
        <v>599.678</v>
      </c>
      <c r="M92" s="105">
        <v>182.227</v>
      </c>
      <c r="N92" s="105">
        <v>0</v>
      </c>
      <c r="O92" s="146">
        <f>(N92+M92+L92)/K92</f>
        <v>2.0990738255033555E-2</v>
      </c>
      <c r="P92" s="16" t="s">
        <v>292</v>
      </c>
      <c r="Q92" s="17" t="s">
        <v>91</v>
      </c>
      <c r="R92" s="17">
        <v>3</v>
      </c>
      <c r="S92" s="17">
        <v>3</v>
      </c>
      <c r="T92" s="17">
        <v>0</v>
      </c>
      <c r="U92" s="56">
        <f t="shared" si="6"/>
        <v>1</v>
      </c>
      <c r="V92" s="10" t="s">
        <v>293</v>
      </c>
      <c r="W92" s="10"/>
      <c r="X92" s="25"/>
      <c r="Y92" s="25"/>
      <c r="Z92" s="25"/>
      <c r="AA92" s="25"/>
    </row>
    <row r="93" spans="1:27" ht="61.5" customHeight="1" x14ac:dyDescent="0.2">
      <c r="A93" s="106"/>
      <c r="B93" s="106"/>
      <c r="C93" s="106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16" t="s">
        <v>294</v>
      </c>
      <c r="Q93" s="17" t="s">
        <v>295</v>
      </c>
      <c r="R93" s="17">
        <v>12</v>
      </c>
      <c r="S93" s="17">
        <v>12</v>
      </c>
      <c r="T93" s="17">
        <v>0</v>
      </c>
      <c r="U93" s="56">
        <f t="shared" si="6"/>
        <v>1</v>
      </c>
      <c r="V93" s="10" t="s">
        <v>293</v>
      </c>
      <c r="W93" s="10"/>
      <c r="X93" s="25"/>
      <c r="Y93" s="25"/>
      <c r="Z93" s="25"/>
      <c r="AA93" s="25"/>
    </row>
    <row r="94" spans="1:27" ht="54" customHeight="1" x14ac:dyDescent="0.2">
      <c r="A94" s="106"/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6" t="s">
        <v>296</v>
      </c>
      <c r="Q94" s="17" t="s">
        <v>295</v>
      </c>
      <c r="R94" s="17">
        <v>12</v>
      </c>
      <c r="S94" s="17">
        <v>12</v>
      </c>
      <c r="T94" s="17">
        <v>0</v>
      </c>
      <c r="U94" s="56">
        <f t="shared" si="6"/>
        <v>1</v>
      </c>
      <c r="V94" s="10" t="s">
        <v>293</v>
      </c>
      <c r="W94" s="10"/>
      <c r="X94" s="25"/>
      <c r="Y94" s="25"/>
      <c r="Z94" s="25"/>
      <c r="AA94" s="25"/>
    </row>
    <row r="95" spans="1:27" ht="113.25" customHeight="1" x14ac:dyDescent="0.2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6" t="s">
        <v>297</v>
      </c>
      <c r="Q95" s="10" t="s">
        <v>298</v>
      </c>
      <c r="R95" s="17">
        <v>1</v>
      </c>
      <c r="S95" s="17">
        <v>1</v>
      </c>
      <c r="T95" s="17">
        <v>0</v>
      </c>
      <c r="U95" s="56">
        <f t="shared" si="6"/>
        <v>1</v>
      </c>
      <c r="V95" s="10" t="s">
        <v>293</v>
      </c>
      <c r="W95" s="10"/>
      <c r="X95" s="25"/>
      <c r="Y95" s="25"/>
      <c r="Z95" s="25"/>
      <c r="AA95" s="25"/>
    </row>
    <row r="96" spans="1:27" ht="33.75" customHeight="1" x14ac:dyDescent="0.2">
      <c r="A96" s="147"/>
      <c r="B96" s="147"/>
      <c r="C96" s="152" t="s">
        <v>299</v>
      </c>
      <c r="D96" s="145" t="s">
        <v>300</v>
      </c>
      <c r="E96" s="115" t="s">
        <v>110</v>
      </c>
      <c r="F96" s="115">
        <v>2020</v>
      </c>
      <c r="G96" s="115">
        <v>5</v>
      </c>
      <c r="H96" s="115">
        <v>0</v>
      </c>
      <c r="I96" s="115">
        <v>0</v>
      </c>
      <c r="J96" s="124" t="s">
        <v>79</v>
      </c>
      <c r="K96" s="115">
        <v>1047</v>
      </c>
      <c r="L96" s="115">
        <v>0</v>
      </c>
      <c r="M96" s="115">
        <v>3.5880000000000001</v>
      </c>
      <c r="N96" s="115">
        <v>0</v>
      </c>
      <c r="O96" s="146">
        <f>(N96+M96+L96)/K96</f>
        <v>3.4269340974212035E-3</v>
      </c>
      <c r="P96" s="149" t="s">
        <v>301</v>
      </c>
      <c r="Q96" s="115" t="s">
        <v>91</v>
      </c>
      <c r="R96" s="116">
        <v>27</v>
      </c>
      <c r="S96" s="116">
        <v>27</v>
      </c>
      <c r="T96" s="116">
        <v>0</v>
      </c>
      <c r="U96" s="151">
        <f t="shared" si="6"/>
        <v>1</v>
      </c>
      <c r="V96" s="148" t="s">
        <v>46</v>
      </c>
      <c r="W96" s="124"/>
      <c r="X96" s="5"/>
      <c r="Y96" s="5"/>
      <c r="Z96" s="5"/>
      <c r="AA96" s="5"/>
    </row>
    <row r="97" spans="1:27" ht="1.5" customHeight="1" x14ac:dyDescent="0.2">
      <c r="A97" s="106"/>
      <c r="B97" s="106"/>
      <c r="C97" s="153"/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7"/>
      <c r="Q97" s="107"/>
      <c r="R97" s="150"/>
      <c r="S97" s="150"/>
      <c r="T97" s="150"/>
      <c r="U97" s="150"/>
      <c r="V97" s="107"/>
      <c r="W97" s="107"/>
      <c r="X97" s="5"/>
      <c r="Y97" s="5"/>
      <c r="Z97" s="5"/>
      <c r="AA97" s="5"/>
    </row>
    <row r="98" spans="1:27" ht="21" customHeight="1" x14ac:dyDescent="0.2">
      <c r="A98" s="106"/>
      <c r="B98" s="106"/>
      <c r="C98" s="153"/>
      <c r="D98" s="106"/>
      <c r="E98" s="106"/>
      <c r="F98" s="106"/>
      <c r="G98" s="106"/>
      <c r="H98" s="106"/>
      <c r="I98" s="106"/>
      <c r="J98" s="106"/>
      <c r="K98" s="106"/>
      <c r="L98" s="106"/>
      <c r="M98" s="106"/>
      <c r="N98" s="106"/>
      <c r="O98" s="106"/>
      <c r="P98" s="16" t="s">
        <v>302</v>
      </c>
      <c r="Q98" s="67" t="s">
        <v>91</v>
      </c>
      <c r="R98" s="81">
        <v>18</v>
      </c>
      <c r="S98" s="81">
        <v>13</v>
      </c>
      <c r="T98" s="81">
        <v>7</v>
      </c>
      <c r="U98" s="82">
        <f t="shared" ref="U98:U110" si="14">(T98+S98)/R98</f>
        <v>1.1111111111111112</v>
      </c>
      <c r="V98" s="66" t="s">
        <v>46</v>
      </c>
      <c r="W98" s="11"/>
      <c r="X98" s="5"/>
      <c r="Y98" s="5"/>
      <c r="Z98" s="5"/>
      <c r="AA98" s="5"/>
    </row>
    <row r="99" spans="1:27" ht="51.75" customHeight="1" x14ac:dyDescent="0.2">
      <c r="A99" s="106"/>
      <c r="B99" s="106"/>
      <c r="C99" s="153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6" t="s">
        <v>303</v>
      </c>
      <c r="Q99" s="67" t="s">
        <v>91</v>
      </c>
      <c r="R99" s="81">
        <v>10</v>
      </c>
      <c r="S99" s="81">
        <v>0</v>
      </c>
      <c r="T99" s="81">
        <v>0</v>
      </c>
      <c r="U99" s="82">
        <f t="shared" si="14"/>
        <v>0</v>
      </c>
      <c r="V99" s="66" t="s">
        <v>46</v>
      </c>
      <c r="W99" s="11" t="s">
        <v>170</v>
      </c>
      <c r="X99" s="5"/>
      <c r="Y99" s="5"/>
      <c r="Z99" s="5"/>
      <c r="AA99" s="5"/>
    </row>
    <row r="100" spans="1:27" ht="72.75" customHeight="1" x14ac:dyDescent="0.2">
      <c r="A100" s="107"/>
      <c r="B100" s="107"/>
      <c r="C100" s="154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6" t="s">
        <v>304</v>
      </c>
      <c r="Q100" s="67" t="s">
        <v>91</v>
      </c>
      <c r="R100" s="81">
        <v>9</v>
      </c>
      <c r="S100" s="93">
        <v>0</v>
      </c>
      <c r="T100" s="81">
        <v>0</v>
      </c>
      <c r="U100" s="82">
        <f t="shared" si="14"/>
        <v>0</v>
      </c>
      <c r="V100" s="66" t="s">
        <v>46</v>
      </c>
      <c r="W100" s="11" t="s">
        <v>170</v>
      </c>
      <c r="X100" s="5"/>
      <c r="Y100" s="5"/>
      <c r="Z100" s="5"/>
      <c r="AA100" s="5"/>
    </row>
    <row r="101" spans="1:27" ht="72" customHeight="1" x14ac:dyDescent="0.2">
      <c r="A101" s="155" t="s">
        <v>305</v>
      </c>
      <c r="B101" s="156" t="s">
        <v>306</v>
      </c>
      <c r="C101" s="110" t="s">
        <v>307</v>
      </c>
      <c r="D101" s="110" t="s">
        <v>308</v>
      </c>
      <c r="E101" s="105" t="s">
        <v>230</v>
      </c>
      <c r="F101" s="105" t="s">
        <v>217</v>
      </c>
      <c r="G101" s="105">
        <v>30</v>
      </c>
      <c r="H101" s="105">
        <v>10.08</v>
      </c>
      <c r="I101" s="105">
        <v>100</v>
      </c>
      <c r="J101" s="105" t="s">
        <v>309</v>
      </c>
      <c r="K101" s="105">
        <v>210</v>
      </c>
      <c r="L101" s="17">
        <v>0</v>
      </c>
      <c r="M101" s="17">
        <v>10.08</v>
      </c>
      <c r="N101" s="17">
        <v>10.08</v>
      </c>
      <c r="O101" s="18">
        <f>(N101+M101+L101)/K101</f>
        <v>9.6000000000000002E-2</v>
      </c>
      <c r="P101" s="16" t="s">
        <v>310</v>
      </c>
      <c r="Q101" s="17" t="s">
        <v>38</v>
      </c>
      <c r="R101" s="72">
        <v>56</v>
      </c>
      <c r="S101" s="72">
        <v>56</v>
      </c>
      <c r="T101" s="72">
        <v>56</v>
      </c>
      <c r="U101" s="82">
        <f t="shared" si="14"/>
        <v>2</v>
      </c>
      <c r="V101" s="66" t="s">
        <v>46</v>
      </c>
      <c r="W101" s="10"/>
      <c r="X101" s="25"/>
      <c r="Y101" s="25"/>
      <c r="Z101" s="25"/>
      <c r="AA101" s="25"/>
    </row>
    <row r="102" spans="1:27" ht="112.5" customHeight="1" x14ac:dyDescent="0.2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7">
        <v>0</v>
      </c>
      <c r="M102" s="17">
        <v>0</v>
      </c>
      <c r="N102" s="17">
        <v>0</v>
      </c>
      <c r="O102" s="96">
        <f>(N102+M102+L102)/K101</f>
        <v>0</v>
      </c>
      <c r="P102" s="16" t="s">
        <v>311</v>
      </c>
      <c r="Q102" s="17" t="s">
        <v>38</v>
      </c>
      <c r="R102" s="72">
        <v>14</v>
      </c>
      <c r="S102" s="72">
        <v>4</v>
      </c>
      <c r="T102" s="72">
        <v>1</v>
      </c>
      <c r="U102" s="82">
        <f t="shared" si="14"/>
        <v>0.35714285714285715</v>
      </c>
      <c r="V102" s="10" t="s">
        <v>185</v>
      </c>
      <c r="W102" s="10" t="s">
        <v>312</v>
      </c>
      <c r="X102" s="25"/>
      <c r="Y102" s="25"/>
      <c r="Z102" s="25"/>
      <c r="AA102" s="25"/>
    </row>
    <row r="103" spans="1:27" ht="72" customHeight="1" x14ac:dyDescent="0.2">
      <c r="A103" s="109"/>
      <c r="B103" s="110"/>
      <c r="C103" s="110" t="s">
        <v>313</v>
      </c>
      <c r="D103" s="111" t="s">
        <v>314</v>
      </c>
      <c r="E103" s="105" t="s">
        <v>230</v>
      </c>
      <c r="F103" s="105">
        <v>2019</v>
      </c>
      <c r="G103" s="105">
        <v>75</v>
      </c>
      <c r="H103" s="105">
        <v>0</v>
      </c>
      <c r="I103" s="105">
        <v>0</v>
      </c>
      <c r="J103" s="108" t="s">
        <v>132</v>
      </c>
      <c r="K103" s="105">
        <v>563</v>
      </c>
      <c r="L103" s="17">
        <v>0</v>
      </c>
      <c r="M103" s="17">
        <v>0</v>
      </c>
      <c r="N103" s="94">
        <v>0</v>
      </c>
      <c r="O103" s="97">
        <f>(N103+M103+L103)/K103</f>
        <v>0</v>
      </c>
      <c r="P103" s="95" t="s">
        <v>315</v>
      </c>
      <c r="Q103" s="17" t="s">
        <v>38</v>
      </c>
      <c r="R103" s="17">
        <v>14</v>
      </c>
      <c r="S103" s="17">
        <v>1</v>
      </c>
      <c r="T103" s="17">
        <v>0</v>
      </c>
      <c r="U103" s="78">
        <f t="shared" si="14"/>
        <v>7.1428571428571425E-2</v>
      </c>
      <c r="V103" s="17" t="s">
        <v>185</v>
      </c>
      <c r="W103" s="10" t="s">
        <v>316</v>
      </c>
      <c r="X103" s="25"/>
      <c r="Y103" s="25"/>
      <c r="Z103" s="25"/>
      <c r="AA103" s="25"/>
    </row>
    <row r="104" spans="1:27" ht="68.25" customHeight="1" x14ac:dyDescent="0.2">
      <c r="A104" s="106"/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7">
        <v>35</v>
      </c>
      <c r="M104" s="17">
        <v>0</v>
      </c>
      <c r="N104" s="94">
        <v>0</v>
      </c>
      <c r="O104" s="97">
        <f>(N104+M104+L104)/K103</f>
        <v>6.216696269982238E-2</v>
      </c>
      <c r="P104" s="95" t="s">
        <v>317</v>
      </c>
      <c r="Q104" s="17" t="s">
        <v>38</v>
      </c>
      <c r="R104" s="17">
        <v>1</v>
      </c>
      <c r="S104" s="17">
        <v>1</v>
      </c>
      <c r="T104" s="17">
        <v>0</v>
      </c>
      <c r="U104" s="78">
        <f t="shared" si="14"/>
        <v>1</v>
      </c>
      <c r="V104" s="17" t="s">
        <v>168</v>
      </c>
      <c r="W104" s="10"/>
      <c r="X104" s="25"/>
      <c r="Y104" s="25"/>
      <c r="Z104" s="25"/>
      <c r="AA104" s="25"/>
    </row>
    <row r="105" spans="1:27" ht="75.75" customHeight="1" x14ac:dyDescent="0.2">
      <c r="A105" s="106"/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7">
        <v>0</v>
      </c>
      <c r="M105" s="17">
        <v>0</v>
      </c>
      <c r="N105" s="94">
        <v>0</v>
      </c>
      <c r="O105" s="97">
        <f>(N105+M105+L105)/K103</f>
        <v>0</v>
      </c>
      <c r="P105" s="95" t="s">
        <v>318</v>
      </c>
      <c r="Q105" s="17" t="s">
        <v>38</v>
      </c>
      <c r="R105" s="17">
        <v>7</v>
      </c>
      <c r="S105" s="17">
        <v>0</v>
      </c>
      <c r="T105" s="17">
        <v>0</v>
      </c>
      <c r="U105" s="78">
        <f t="shared" si="14"/>
        <v>0</v>
      </c>
      <c r="V105" s="17" t="s">
        <v>181</v>
      </c>
      <c r="W105" s="98" t="s">
        <v>316</v>
      </c>
      <c r="X105" s="5"/>
      <c r="Y105" s="5"/>
      <c r="Z105" s="5"/>
      <c r="AA105" s="5"/>
    </row>
    <row r="106" spans="1:27" ht="66" customHeight="1" x14ac:dyDescent="0.2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7">
        <v>0</v>
      </c>
      <c r="M106" s="17">
        <v>0</v>
      </c>
      <c r="N106" s="17">
        <v>0</v>
      </c>
      <c r="O106" s="83">
        <f>(N106+M106+L106)*100/K103</f>
        <v>0</v>
      </c>
      <c r="P106" s="16" t="s">
        <v>319</v>
      </c>
      <c r="Q106" s="17" t="s">
        <v>38</v>
      </c>
      <c r="R106" s="17">
        <v>600</v>
      </c>
      <c r="S106" s="17">
        <v>0</v>
      </c>
      <c r="T106" s="17">
        <v>0</v>
      </c>
      <c r="U106" s="78">
        <f t="shared" si="14"/>
        <v>0</v>
      </c>
      <c r="V106" s="17" t="s">
        <v>181</v>
      </c>
      <c r="W106" s="10" t="s">
        <v>170</v>
      </c>
      <c r="X106" s="5"/>
      <c r="Y106" s="5"/>
      <c r="Z106" s="5"/>
      <c r="AA106" s="5"/>
    </row>
    <row r="107" spans="1:27" ht="176.25" customHeight="1" x14ac:dyDescent="0.2">
      <c r="A107" s="84"/>
      <c r="B107" s="84"/>
      <c r="C107" s="85" t="s">
        <v>320</v>
      </c>
      <c r="D107" s="85" t="s">
        <v>321</v>
      </c>
      <c r="E107" s="17" t="s">
        <v>206</v>
      </c>
      <c r="F107" s="17">
        <v>2020</v>
      </c>
      <c r="G107" s="17">
        <v>150</v>
      </c>
      <c r="H107" s="17">
        <v>0</v>
      </c>
      <c r="I107" s="17">
        <v>0</v>
      </c>
      <c r="J107" s="17"/>
      <c r="K107" s="17">
        <v>1250</v>
      </c>
      <c r="L107" s="17">
        <v>0</v>
      </c>
      <c r="M107" s="17">
        <v>0</v>
      </c>
      <c r="N107" s="17">
        <v>0</v>
      </c>
      <c r="O107" s="18">
        <f>(N107+M107+L107)*100/K107</f>
        <v>0</v>
      </c>
      <c r="P107" s="16" t="s">
        <v>322</v>
      </c>
      <c r="Q107" s="17" t="s">
        <v>38</v>
      </c>
      <c r="R107" s="17">
        <v>6</v>
      </c>
      <c r="S107" s="17">
        <v>0</v>
      </c>
      <c r="T107" s="17">
        <v>0</v>
      </c>
      <c r="U107" s="78">
        <f t="shared" si="14"/>
        <v>0</v>
      </c>
      <c r="V107" s="17" t="s">
        <v>181</v>
      </c>
      <c r="W107" s="10"/>
      <c r="X107" s="25"/>
      <c r="Y107" s="25"/>
      <c r="Z107" s="25"/>
      <c r="AA107" s="25"/>
    </row>
    <row r="108" spans="1:27" ht="65.25" customHeight="1" x14ac:dyDescent="0.2">
      <c r="A108" s="84"/>
      <c r="B108" s="84"/>
      <c r="C108" s="85" t="s">
        <v>323</v>
      </c>
      <c r="D108" s="85" t="s">
        <v>324</v>
      </c>
      <c r="E108" s="17" t="s">
        <v>230</v>
      </c>
      <c r="F108" s="17" t="s">
        <v>217</v>
      </c>
      <c r="G108" s="17">
        <v>250</v>
      </c>
      <c r="H108" s="17">
        <v>0</v>
      </c>
      <c r="I108" s="17">
        <v>0</v>
      </c>
      <c r="J108" s="17" t="s">
        <v>309</v>
      </c>
      <c r="K108" s="17">
        <v>2570</v>
      </c>
      <c r="L108" s="17">
        <v>0</v>
      </c>
      <c r="M108" s="17">
        <v>30</v>
      </c>
      <c r="N108" s="69">
        <v>0</v>
      </c>
      <c r="O108" s="18">
        <v>1.17E-2</v>
      </c>
      <c r="P108" s="16" t="s">
        <v>325</v>
      </c>
      <c r="Q108" s="17" t="s">
        <v>38</v>
      </c>
      <c r="R108" s="17">
        <v>51</v>
      </c>
      <c r="S108" s="17">
        <v>2</v>
      </c>
      <c r="T108" s="17">
        <v>0</v>
      </c>
      <c r="U108" s="78">
        <f t="shared" si="14"/>
        <v>3.9215686274509803E-2</v>
      </c>
      <c r="V108" s="10" t="s">
        <v>185</v>
      </c>
      <c r="W108" s="10" t="s">
        <v>170</v>
      </c>
      <c r="X108" s="25"/>
      <c r="Y108" s="25"/>
      <c r="Z108" s="25"/>
      <c r="AA108" s="25"/>
    </row>
    <row r="109" spans="1:27" ht="111" customHeight="1" x14ac:dyDescent="0.2">
      <c r="A109" s="84"/>
      <c r="B109" s="85" t="s">
        <v>326</v>
      </c>
      <c r="C109" s="85" t="s">
        <v>327</v>
      </c>
      <c r="D109" s="85" t="s">
        <v>328</v>
      </c>
      <c r="E109" s="17" t="s">
        <v>230</v>
      </c>
      <c r="F109" s="17" t="s">
        <v>217</v>
      </c>
      <c r="G109" s="17">
        <v>1500</v>
      </c>
      <c r="H109" s="17">
        <v>0</v>
      </c>
      <c r="I109" s="17">
        <v>0</v>
      </c>
      <c r="J109" s="17"/>
      <c r="K109" s="17">
        <v>14000</v>
      </c>
      <c r="L109" s="17">
        <v>0</v>
      </c>
      <c r="M109" s="17">
        <v>0</v>
      </c>
      <c r="N109" s="17">
        <v>0</v>
      </c>
      <c r="O109" s="18">
        <v>0</v>
      </c>
      <c r="P109" s="16" t="s">
        <v>329</v>
      </c>
      <c r="Q109" s="17" t="s">
        <v>38</v>
      </c>
      <c r="R109" s="17">
        <v>22</v>
      </c>
      <c r="S109" s="17">
        <v>0</v>
      </c>
      <c r="T109" s="17">
        <v>0</v>
      </c>
      <c r="U109" s="78">
        <f t="shared" si="14"/>
        <v>0</v>
      </c>
      <c r="V109" s="17" t="s">
        <v>181</v>
      </c>
      <c r="W109" s="10" t="s">
        <v>170</v>
      </c>
      <c r="X109" s="25"/>
      <c r="Y109" s="25"/>
      <c r="Z109" s="25"/>
      <c r="AA109" s="25"/>
    </row>
    <row r="110" spans="1:27" ht="84" customHeight="1" x14ac:dyDescent="0.2">
      <c r="A110" s="84"/>
      <c r="B110" s="84"/>
      <c r="C110" s="85" t="s">
        <v>330</v>
      </c>
      <c r="D110" s="86" t="s">
        <v>331</v>
      </c>
      <c r="E110" s="17" t="s">
        <v>230</v>
      </c>
      <c r="F110" s="17" t="s">
        <v>217</v>
      </c>
      <c r="G110" s="17">
        <v>2000</v>
      </c>
      <c r="H110" s="17">
        <v>737.76900000000001</v>
      </c>
      <c r="I110" s="17">
        <v>36.799999999999997</v>
      </c>
      <c r="J110" s="11" t="s">
        <v>132</v>
      </c>
      <c r="K110" s="17">
        <v>16500</v>
      </c>
      <c r="L110" s="17">
        <v>0</v>
      </c>
      <c r="M110" s="17">
        <v>955.08</v>
      </c>
      <c r="N110" s="17">
        <v>737.76900000000001</v>
      </c>
      <c r="O110" s="18">
        <v>0.10249999999999999</v>
      </c>
      <c r="P110" s="66" t="s">
        <v>332</v>
      </c>
      <c r="Q110" s="17" t="s">
        <v>96</v>
      </c>
      <c r="R110" s="87">
        <v>7</v>
      </c>
      <c r="S110" s="17">
        <v>2</v>
      </c>
      <c r="T110" s="17">
        <v>1</v>
      </c>
      <c r="U110" s="78">
        <f t="shared" si="14"/>
        <v>0.42857142857142855</v>
      </c>
      <c r="V110" s="10" t="s">
        <v>185</v>
      </c>
      <c r="W110" s="10" t="s">
        <v>251</v>
      </c>
      <c r="X110" s="25"/>
      <c r="Y110" s="25"/>
      <c r="Z110" s="25"/>
      <c r="AA110" s="25"/>
    </row>
    <row r="111" spans="1:27" ht="56.25" customHeight="1" x14ac:dyDescent="0.2">
      <c r="A111" s="84"/>
      <c r="B111" s="84"/>
      <c r="C111" s="84"/>
      <c r="D111" s="86" t="s">
        <v>333</v>
      </c>
      <c r="E111" s="17" t="s">
        <v>230</v>
      </c>
      <c r="F111" s="17" t="s">
        <v>217</v>
      </c>
      <c r="G111" s="17">
        <v>2000</v>
      </c>
      <c r="H111" s="17">
        <v>0</v>
      </c>
      <c r="I111" s="17">
        <v>0</v>
      </c>
      <c r="J111" s="17"/>
      <c r="K111" s="17">
        <v>19000</v>
      </c>
      <c r="L111" s="17">
        <v>0</v>
      </c>
      <c r="M111" s="17">
        <v>0</v>
      </c>
      <c r="N111" s="17">
        <v>0</v>
      </c>
      <c r="O111" s="18">
        <v>0</v>
      </c>
      <c r="P111" s="66" t="s">
        <v>332</v>
      </c>
      <c r="Q111" s="17" t="s">
        <v>96</v>
      </c>
      <c r="R111" s="17">
        <v>3</v>
      </c>
      <c r="S111" s="17">
        <v>0</v>
      </c>
      <c r="T111" s="17">
        <v>0</v>
      </c>
      <c r="U111" s="62">
        <v>0</v>
      </c>
      <c r="V111" s="17" t="s">
        <v>181</v>
      </c>
      <c r="W111" s="10" t="s">
        <v>251</v>
      </c>
      <c r="X111" s="5"/>
      <c r="Y111" s="5"/>
      <c r="Z111" s="5"/>
      <c r="AA111" s="5"/>
    </row>
    <row r="112" spans="1:27" ht="114.75" customHeight="1" x14ac:dyDescent="0.2">
      <c r="A112" s="84"/>
      <c r="B112" s="84"/>
      <c r="C112" s="85" t="s">
        <v>334</v>
      </c>
      <c r="D112" s="86" t="s">
        <v>335</v>
      </c>
      <c r="E112" s="17" t="s">
        <v>121</v>
      </c>
      <c r="F112" s="17" t="s">
        <v>217</v>
      </c>
      <c r="G112" s="17">
        <v>200</v>
      </c>
      <c r="H112" s="17">
        <v>70</v>
      </c>
      <c r="I112" s="17">
        <v>35</v>
      </c>
      <c r="J112" s="10" t="s">
        <v>336</v>
      </c>
      <c r="K112" s="17">
        <v>1300</v>
      </c>
      <c r="L112" s="17">
        <v>0</v>
      </c>
      <c r="M112" s="17">
        <v>0</v>
      </c>
      <c r="N112" s="17">
        <v>70</v>
      </c>
      <c r="O112" s="18">
        <f>(N112+M112+L112)/K112</f>
        <v>5.3846153846153849E-2</v>
      </c>
      <c r="P112" s="16" t="s">
        <v>337</v>
      </c>
      <c r="Q112" s="17" t="s">
        <v>38</v>
      </c>
      <c r="R112" s="17">
        <v>50</v>
      </c>
      <c r="S112" s="17">
        <v>0</v>
      </c>
      <c r="T112" s="17">
        <v>31</v>
      </c>
      <c r="U112" s="18">
        <f>(T112+S112)/R112</f>
        <v>0.62</v>
      </c>
      <c r="V112" s="10" t="s">
        <v>185</v>
      </c>
      <c r="W112" s="10" t="s">
        <v>170</v>
      </c>
      <c r="X112" s="25"/>
      <c r="Y112" s="25"/>
      <c r="Z112" s="25"/>
      <c r="AA112" s="25"/>
    </row>
    <row r="113" spans="1:27" ht="101.25" customHeight="1" x14ac:dyDescent="0.2">
      <c r="A113" s="109"/>
      <c r="B113" s="109"/>
      <c r="C113" s="109"/>
      <c r="D113" s="111" t="s">
        <v>338</v>
      </c>
      <c r="E113" s="105" t="s">
        <v>230</v>
      </c>
      <c r="F113" s="105" t="s">
        <v>217</v>
      </c>
      <c r="G113" s="105">
        <v>15000</v>
      </c>
      <c r="H113" s="105">
        <v>0</v>
      </c>
      <c r="I113" s="105">
        <v>0</v>
      </c>
      <c r="J113" s="105"/>
      <c r="K113" s="105">
        <v>12000</v>
      </c>
      <c r="L113" s="17">
        <v>0</v>
      </c>
      <c r="M113" s="17">
        <v>0</v>
      </c>
      <c r="N113" s="17">
        <v>0</v>
      </c>
      <c r="O113" s="18">
        <v>0</v>
      </c>
      <c r="P113" s="16" t="s">
        <v>339</v>
      </c>
      <c r="Q113" s="17" t="s">
        <v>38</v>
      </c>
      <c r="R113" s="17">
        <v>19</v>
      </c>
      <c r="S113" s="17">
        <v>0</v>
      </c>
      <c r="T113" s="17">
        <v>0</v>
      </c>
      <c r="U113" s="18">
        <v>0</v>
      </c>
      <c r="V113" s="17" t="s">
        <v>181</v>
      </c>
      <c r="W113" s="10" t="s">
        <v>170</v>
      </c>
      <c r="X113" s="25"/>
      <c r="Y113" s="25"/>
      <c r="Z113" s="25"/>
      <c r="AA113" s="25"/>
    </row>
    <row r="114" spans="1:27" ht="34.5" customHeight="1" x14ac:dyDescent="0.2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7">
        <v>0</v>
      </c>
      <c r="M114" s="17">
        <v>0</v>
      </c>
      <c r="N114" s="17">
        <v>0</v>
      </c>
      <c r="O114" s="18">
        <v>0</v>
      </c>
      <c r="P114" s="16" t="s">
        <v>340</v>
      </c>
      <c r="Q114" s="17" t="s">
        <v>38</v>
      </c>
      <c r="R114" s="17">
        <v>19</v>
      </c>
      <c r="S114" s="17">
        <v>0</v>
      </c>
      <c r="T114" s="17">
        <v>0</v>
      </c>
      <c r="U114" s="62">
        <v>0</v>
      </c>
      <c r="V114" s="17" t="s">
        <v>181</v>
      </c>
      <c r="W114" s="10" t="s">
        <v>170</v>
      </c>
      <c r="X114" s="25"/>
      <c r="Y114" s="25"/>
      <c r="Z114" s="25"/>
      <c r="AA114" s="25"/>
    </row>
    <row r="115" spans="1:27" ht="69.75" customHeight="1" x14ac:dyDescent="0.2">
      <c r="A115" s="84"/>
      <c r="B115" s="84"/>
      <c r="C115" s="84"/>
      <c r="D115" s="86" t="s">
        <v>341</v>
      </c>
      <c r="E115" s="17" t="s">
        <v>121</v>
      </c>
      <c r="F115" s="17" t="s">
        <v>217</v>
      </c>
      <c r="G115" s="17">
        <v>50</v>
      </c>
      <c r="H115" s="17">
        <v>11.7</v>
      </c>
      <c r="I115" s="17">
        <v>23.4</v>
      </c>
      <c r="J115" s="10" t="s">
        <v>342</v>
      </c>
      <c r="K115" s="17">
        <v>330</v>
      </c>
      <c r="L115" s="17">
        <v>0</v>
      </c>
      <c r="M115" s="17">
        <v>80</v>
      </c>
      <c r="N115" s="17">
        <v>11.7</v>
      </c>
      <c r="O115" s="18">
        <f>(N115+M115+L115)/K115</f>
        <v>0.27787878787878789</v>
      </c>
      <c r="P115" s="16" t="s">
        <v>343</v>
      </c>
      <c r="Q115" s="17" t="s">
        <v>38</v>
      </c>
      <c r="R115" s="17">
        <v>6851</v>
      </c>
      <c r="S115" s="17">
        <v>2560</v>
      </c>
      <c r="T115" s="17">
        <v>202</v>
      </c>
      <c r="U115" s="88">
        <f>(T115+S115)/R115</f>
        <v>0.40315282440519634</v>
      </c>
      <c r="V115" s="10" t="s">
        <v>185</v>
      </c>
      <c r="W115" s="10" t="s">
        <v>170</v>
      </c>
      <c r="X115" s="5"/>
      <c r="Y115" s="5"/>
      <c r="Z115" s="5"/>
      <c r="AA115" s="5"/>
    </row>
    <row r="116" spans="1:27" ht="15.75" customHeight="1" x14ac:dyDescent="0.3">
      <c r="A116" s="89"/>
      <c r="B116" s="89"/>
      <c r="C116" s="89"/>
      <c r="D116" s="90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91"/>
      <c r="Q116" s="89"/>
      <c r="R116" s="89"/>
      <c r="S116" s="89"/>
      <c r="T116" s="89"/>
      <c r="U116" s="89"/>
      <c r="V116" s="89"/>
      <c r="W116" s="89"/>
    </row>
    <row r="117" spans="1:27" ht="15.75" customHeight="1" x14ac:dyDescent="0.3">
      <c r="A117" s="8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91"/>
      <c r="Q117" s="89"/>
      <c r="R117" s="89"/>
      <c r="S117" s="89"/>
      <c r="T117" s="89"/>
      <c r="U117" s="89"/>
      <c r="V117" s="89"/>
      <c r="W117" s="89"/>
    </row>
    <row r="118" spans="1:27" ht="15.75" customHeight="1" x14ac:dyDescent="0.3">
      <c r="A118" s="8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91"/>
      <c r="Q118" s="89"/>
      <c r="R118" s="89"/>
      <c r="S118" s="89"/>
      <c r="T118" s="89"/>
      <c r="U118" s="89"/>
      <c r="V118" s="89"/>
      <c r="W118" s="89"/>
    </row>
    <row r="119" spans="1:27" ht="15.75" customHeight="1" x14ac:dyDescent="0.3">
      <c r="A119" s="89"/>
      <c r="B119" s="157" t="s">
        <v>345</v>
      </c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91"/>
      <c r="Q119" s="89"/>
      <c r="R119" s="89"/>
      <c r="S119" s="89"/>
      <c r="T119" s="89"/>
      <c r="U119" s="89"/>
      <c r="V119" s="89"/>
      <c r="W119" s="89"/>
    </row>
    <row r="120" spans="1:27" ht="27.75" customHeight="1" x14ac:dyDescent="0.3">
      <c r="A120" s="89"/>
      <c r="B120" s="157"/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91"/>
      <c r="Q120" s="89"/>
      <c r="R120" s="89"/>
      <c r="S120" s="89"/>
      <c r="T120" s="89"/>
      <c r="U120" s="89"/>
      <c r="V120" s="89"/>
      <c r="W120" s="89"/>
    </row>
    <row r="121" spans="1:27" ht="15.75" customHeight="1" x14ac:dyDescent="0.3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91"/>
      <c r="Q121" s="89"/>
      <c r="R121" s="89"/>
      <c r="S121" s="89"/>
      <c r="T121" s="89"/>
      <c r="U121" s="89"/>
      <c r="V121" s="89"/>
      <c r="W121" s="89"/>
    </row>
    <row r="122" spans="1:27" ht="15.75" customHeight="1" x14ac:dyDescent="0.3">
      <c r="A122" s="8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91"/>
      <c r="Q122" s="89"/>
      <c r="R122" s="89"/>
      <c r="S122" s="89"/>
      <c r="T122" s="89"/>
      <c r="U122" s="89"/>
      <c r="V122" s="89"/>
      <c r="W122" s="89"/>
    </row>
    <row r="123" spans="1:27" ht="15.75" customHeight="1" x14ac:dyDescent="0.2">
      <c r="P123" s="4"/>
    </row>
    <row r="124" spans="1:27" ht="15.75" customHeight="1" x14ac:dyDescent="0.2">
      <c r="P124" s="4"/>
    </row>
    <row r="125" spans="1:27" ht="15.75" customHeight="1" x14ac:dyDescent="0.2">
      <c r="P125" s="4"/>
    </row>
    <row r="126" spans="1:27" ht="15.75" customHeight="1" x14ac:dyDescent="0.2">
      <c r="P126" s="4"/>
    </row>
    <row r="127" spans="1:27" ht="15.75" customHeight="1" x14ac:dyDescent="0.2">
      <c r="P127" s="4"/>
    </row>
    <row r="128" spans="1:27" ht="15.75" customHeight="1" x14ac:dyDescent="0.2">
      <c r="P128" s="4"/>
    </row>
    <row r="129" spans="16:16" ht="15.75" customHeight="1" x14ac:dyDescent="0.2">
      <c r="P129" s="4"/>
    </row>
    <row r="130" spans="16:16" ht="15.75" customHeight="1" x14ac:dyDescent="0.2">
      <c r="P130" s="4"/>
    </row>
    <row r="131" spans="16:16" ht="15.75" customHeight="1" x14ac:dyDescent="0.2">
      <c r="P131" s="4"/>
    </row>
    <row r="132" spans="16:16" ht="15.75" customHeight="1" x14ac:dyDescent="0.2">
      <c r="P132" s="4"/>
    </row>
    <row r="133" spans="16:16" ht="15.75" customHeight="1" x14ac:dyDescent="0.2">
      <c r="P133" s="4"/>
    </row>
    <row r="134" spans="16:16" ht="15.75" customHeight="1" x14ac:dyDescent="0.2">
      <c r="P134" s="4"/>
    </row>
    <row r="135" spans="16:16" ht="15.75" customHeight="1" x14ac:dyDescent="0.2">
      <c r="P135" s="4"/>
    </row>
    <row r="136" spans="16:16" ht="15.75" customHeight="1" x14ac:dyDescent="0.2">
      <c r="P136" s="4"/>
    </row>
    <row r="137" spans="16:16" ht="15.75" customHeight="1" x14ac:dyDescent="0.2">
      <c r="P137" s="4"/>
    </row>
    <row r="138" spans="16:16" ht="15.75" customHeight="1" x14ac:dyDescent="0.2">
      <c r="P138" s="4"/>
    </row>
    <row r="139" spans="16:16" ht="15.75" customHeight="1" x14ac:dyDescent="0.2">
      <c r="P139" s="4"/>
    </row>
    <row r="140" spans="16:16" ht="15.75" customHeight="1" x14ac:dyDescent="0.2">
      <c r="P140" s="4"/>
    </row>
    <row r="141" spans="16:16" ht="15.75" customHeight="1" x14ac:dyDescent="0.2">
      <c r="P141" s="4"/>
    </row>
    <row r="142" spans="16:16" ht="15.75" customHeight="1" x14ac:dyDescent="0.2">
      <c r="P142" s="4"/>
    </row>
    <row r="143" spans="16:16" ht="15.75" customHeight="1" x14ac:dyDescent="0.2">
      <c r="P143" s="4"/>
    </row>
    <row r="144" spans="16:16" ht="15.75" customHeight="1" x14ac:dyDescent="0.2">
      <c r="P144" s="4"/>
    </row>
    <row r="145" spans="16:16" ht="15.75" customHeight="1" x14ac:dyDescent="0.2">
      <c r="P145" s="4"/>
    </row>
    <row r="146" spans="16:16" ht="15.75" customHeight="1" x14ac:dyDescent="0.2">
      <c r="P146" s="4"/>
    </row>
    <row r="147" spans="16:16" ht="15.75" customHeight="1" x14ac:dyDescent="0.2">
      <c r="P147" s="4"/>
    </row>
    <row r="148" spans="16:16" ht="15.75" customHeight="1" x14ac:dyDescent="0.2">
      <c r="P148" s="4"/>
    </row>
    <row r="149" spans="16:16" ht="15.75" customHeight="1" x14ac:dyDescent="0.2">
      <c r="P149" s="4"/>
    </row>
    <row r="150" spans="16:16" ht="15.75" customHeight="1" x14ac:dyDescent="0.2">
      <c r="P150" s="4"/>
    </row>
    <row r="151" spans="16:16" ht="15.75" customHeight="1" x14ac:dyDescent="0.2">
      <c r="P151" s="4"/>
    </row>
    <row r="152" spans="16:16" ht="15.75" customHeight="1" x14ac:dyDescent="0.2">
      <c r="P152" s="4"/>
    </row>
    <row r="153" spans="16:16" ht="15.75" customHeight="1" x14ac:dyDescent="0.2">
      <c r="P153" s="4"/>
    </row>
    <row r="154" spans="16:16" ht="15.75" customHeight="1" x14ac:dyDescent="0.2">
      <c r="P154" s="4"/>
    </row>
    <row r="155" spans="16:16" ht="15.75" customHeight="1" x14ac:dyDescent="0.2">
      <c r="P155" s="4"/>
    </row>
    <row r="156" spans="16:16" ht="15.75" customHeight="1" x14ac:dyDescent="0.2">
      <c r="P156" s="4"/>
    </row>
    <row r="157" spans="16:16" ht="15.75" customHeight="1" x14ac:dyDescent="0.2">
      <c r="P157" s="4"/>
    </row>
    <row r="158" spans="16:16" ht="15.75" customHeight="1" x14ac:dyDescent="0.2">
      <c r="P158" s="4"/>
    </row>
    <row r="159" spans="16:16" ht="15.75" customHeight="1" x14ac:dyDescent="0.2">
      <c r="P159" s="4"/>
    </row>
    <row r="160" spans="16:16" ht="15.75" customHeight="1" x14ac:dyDescent="0.2">
      <c r="P160" s="4"/>
    </row>
    <row r="161" spans="16:16" ht="15.75" customHeight="1" x14ac:dyDescent="0.2">
      <c r="P161" s="4"/>
    </row>
    <row r="162" spans="16:16" ht="15.75" customHeight="1" x14ac:dyDescent="0.2">
      <c r="P162" s="4"/>
    </row>
    <row r="163" spans="16:16" ht="15.75" customHeight="1" x14ac:dyDescent="0.2">
      <c r="P163" s="4"/>
    </row>
    <row r="164" spans="16:16" ht="15.75" customHeight="1" x14ac:dyDescent="0.2">
      <c r="P164" s="4"/>
    </row>
    <row r="165" spans="16:16" ht="15.75" customHeight="1" x14ac:dyDescent="0.2">
      <c r="P165" s="4"/>
    </row>
    <row r="166" spans="16:16" ht="15.75" customHeight="1" x14ac:dyDescent="0.2">
      <c r="P166" s="4"/>
    </row>
    <row r="167" spans="16:16" ht="15.75" customHeight="1" x14ac:dyDescent="0.2">
      <c r="P167" s="4"/>
    </row>
    <row r="168" spans="16:16" ht="15.75" customHeight="1" x14ac:dyDescent="0.2">
      <c r="P168" s="4"/>
    </row>
    <row r="169" spans="16:16" ht="15.75" customHeight="1" x14ac:dyDescent="0.2">
      <c r="P169" s="4"/>
    </row>
    <row r="170" spans="16:16" ht="15.75" customHeight="1" x14ac:dyDescent="0.2">
      <c r="P170" s="4"/>
    </row>
    <row r="171" spans="16:16" ht="15.75" customHeight="1" x14ac:dyDescent="0.2">
      <c r="P171" s="4"/>
    </row>
    <row r="172" spans="16:16" ht="15.75" customHeight="1" x14ac:dyDescent="0.2">
      <c r="P172" s="4"/>
    </row>
    <row r="173" spans="16:16" ht="15.75" customHeight="1" x14ac:dyDescent="0.2">
      <c r="P173" s="4"/>
    </row>
    <row r="174" spans="16:16" ht="15.75" customHeight="1" x14ac:dyDescent="0.2">
      <c r="P174" s="4"/>
    </row>
    <row r="175" spans="16:16" ht="15.75" customHeight="1" x14ac:dyDescent="0.2">
      <c r="P175" s="4"/>
    </row>
    <row r="176" spans="16:16" ht="15.75" customHeight="1" x14ac:dyDescent="0.2">
      <c r="P176" s="4"/>
    </row>
    <row r="177" spans="16:16" ht="15.75" customHeight="1" x14ac:dyDescent="0.2">
      <c r="P177" s="4"/>
    </row>
    <row r="178" spans="16:16" ht="15.75" customHeight="1" x14ac:dyDescent="0.2">
      <c r="P178" s="4"/>
    </row>
    <row r="179" spans="16:16" ht="15.75" customHeight="1" x14ac:dyDescent="0.2">
      <c r="P179" s="4"/>
    </row>
    <row r="180" spans="16:16" ht="15.75" customHeight="1" x14ac:dyDescent="0.2">
      <c r="P180" s="4"/>
    </row>
    <row r="181" spans="16:16" ht="15.75" customHeight="1" x14ac:dyDescent="0.2">
      <c r="P181" s="4"/>
    </row>
    <row r="182" spans="16:16" ht="15.75" customHeight="1" x14ac:dyDescent="0.2">
      <c r="P182" s="4"/>
    </row>
    <row r="183" spans="16:16" ht="15.75" customHeight="1" x14ac:dyDescent="0.2">
      <c r="P183" s="4"/>
    </row>
    <row r="184" spans="16:16" ht="15.75" customHeight="1" x14ac:dyDescent="0.2">
      <c r="P184" s="4"/>
    </row>
    <row r="185" spans="16:16" ht="15.75" customHeight="1" x14ac:dyDescent="0.2">
      <c r="P185" s="4"/>
    </row>
    <row r="186" spans="16:16" ht="15.75" customHeight="1" x14ac:dyDescent="0.2">
      <c r="P186" s="4"/>
    </row>
    <row r="187" spans="16:16" ht="15.75" customHeight="1" x14ac:dyDescent="0.2">
      <c r="P187" s="4"/>
    </row>
    <row r="188" spans="16:16" ht="15.75" customHeight="1" x14ac:dyDescent="0.2">
      <c r="P188" s="4"/>
    </row>
    <row r="189" spans="16:16" ht="15.75" customHeight="1" x14ac:dyDescent="0.2">
      <c r="P189" s="4"/>
    </row>
    <row r="190" spans="16:16" ht="15.75" customHeight="1" x14ac:dyDescent="0.2">
      <c r="P190" s="4"/>
    </row>
    <row r="191" spans="16:16" ht="15.75" customHeight="1" x14ac:dyDescent="0.2">
      <c r="P191" s="4"/>
    </row>
    <row r="192" spans="16:16" ht="15.75" customHeight="1" x14ac:dyDescent="0.2">
      <c r="P192" s="4"/>
    </row>
    <row r="193" spans="16:16" ht="15.75" customHeight="1" x14ac:dyDescent="0.2">
      <c r="P193" s="4"/>
    </row>
    <row r="194" spans="16:16" ht="15.75" customHeight="1" x14ac:dyDescent="0.2">
      <c r="P194" s="4"/>
    </row>
    <row r="195" spans="16:16" ht="15.75" customHeight="1" x14ac:dyDescent="0.2">
      <c r="P195" s="4"/>
    </row>
    <row r="196" spans="16:16" ht="15.75" customHeight="1" x14ac:dyDescent="0.2">
      <c r="P196" s="4"/>
    </row>
    <row r="197" spans="16:16" ht="15.75" customHeight="1" x14ac:dyDescent="0.2">
      <c r="P197" s="4"/>
    </row>
    <row r="198" spans="16:16" ht="15.75" customHeight="1" x14ac:dyDescent="0.2">
      <c r="P198" s="4"/>
    </row>
    <row r="199" spans="16:16" ht="15.75" customHeight="1" x14ac:dyDescent="0.2">
      <c r="P199" s="4"/>
    </row>
    <row r="200" spans="16:16" ht="15.75" customHeight="1" x14ac:dyDescent="0.2">
      <c r="P200" s="4"/>
    </row>
    <row r="201" spans="16:16" ht="15.75" customHeight="1" x14ac:dyDescent="0.2">
      <c r="P201" s="4"/>
    </row>
    <row r="202" spans="16:16" ht="15.75" customHeight="1" x14ac:dyDescent="0.2">
      <c r="P202" s="4"/>
    </row>
    <row r="203" spans="16:16" ht="15.75" customHeight="1" x14ac:dyDescent="0.2">
      <c r="P203" s="4"/>
    </row>
    <row r="204" spans="16:16" ht="15.75" customHeight="1" x14ac:dyDescent="0.2">
      <c r="P204" s="4"/>
    </row>
    <row r="205" spans="16:16" ht="15.75" customHeight="1" x14ac:dyDescent="0.2">
      <c r="P205" s="4"/>
    </row>
    <row r="206" spans="16:16" ht="15.75" customHeight="1" x14ac:dyDescent="0.2">
      <c r="P206" s="4"/>
    </row>
    <row r="207" spans="16:16" ht="15.75" customHeight="1" x14ac:dyDescent="0.2">
      <c r="P207" s="4"/>
    </row>
    <row r="208" spans="16:16" ht="15.75" customHeight="1" x14ac:dyDescent="0.2">
      <c r="P208" s="4"/>
    </row>
    <row r="209" spans="16:16" ht="15.75" customHeight="1" x14ac:dyDescent="0.2">
      <c r="P209" s="4"/>
    </row>
    <row r="210" spans="16:16" ht="15.75" customHeight="1" x14ac:dyDescent="0.2">
      <c r="P210" s="4"/>
    </row>
    <row r="211" spans="16:16" ht="15.75" customHeight="1" x14ac:dyDescent="0.2">
      <c r="P211" s="4"/>
    </row>
    <row r="212" spans="16:16" ht="15.75" customHeight="1" x14ac:dyDescent="0.2">
      <c r="P212" s="4"/>
    </row>
    <row r="213" spans="16:16" ht="15.75" customHeight="1" x14ac:dyDescent="0.2">
      <c r="P213" s="4"/>
    </row>
    <row r="214" spans="16:16" ht="15.75" customHeight="1" x14ac:dyDescent="0.2">
      <c r="P214" s="4"/>
    </row>
    <row r="215" spans="16:16" ht="15.75" customHeight="1" x14ac:dyDescent="0.2">
      <c r="P215" s="4"/>
    </row>
    <row r="216" spans="16:16" ht="15.75" customHeight="1" x14ac:dyDescent="0.2">
      <c r="P216" s="4"/>
    </row>
    <row r="217" spans="16:16" ht="15.75" customHeight="1" x14ac:dyDescent="0.2">
      <c r="P217" s="4"/>
    </row>
    <row r="218" spans="16:16" ht="15.75" customHeight="1" x14ac:dyDescent="0.2">
      <c r="P218" s="4"/>
    </row>
    <row r="219" spans="16:16" ht="15.75" customHeight="1" x14ac:dyDescent="0.2">
      <c r="P219" s="4"/>
    </row>
    <row r="220" spans="16:16" ht="15.75" customHeight="1" x14ac:dyDescent="0.2">
      <c r="P220" s="4"/>
    </row>
    <row r="221" spans="16:16" ht="15.75" customHeight="1" x14ac:dyDescent="0.2">
      <c r="P221" s="4"/>
    </row>
    <row r="222" spans="16:16" ht="15.75" customHeight="1" x14ac:dyDescent="0.2">
      <c r="P222" s="4"/>
    </row>
    <row r="223" spans="16:16" ht="15.75" customHeight="1" x14ac:dyDescent="0.2">
      <c r="P223" s="4"/>
    </row>
    <row r="224" spans="16:16" ht="15.75" customHeight="1" x14ac:dyDescent="0.2">
      <c r="P224" s="4"/>
    </row>
    <row r="225" spans="16:16" ht="15.75" customHeight="1" x14ac:dyDescent="0.2">
      <c r="P225" s="4"/>
    </row>
    <row r="226" spans="16:16" ht="15.75" customHeight="1" x14ac:dyDescent="0.2">
      <c r="P226" s="4"/>
    </row>
    <row r="227" spans="16:16" ht="15.75" customHeight="1" x14ac:dyDescent="0.2">
      <c r="P227" s="4"/>
    </row>
    <row r="228" spans="16:16" ht="15.75" customHeight="1" x14ac:dyDescent="0.2">
      <c r="P228" s="4"/>
    </row>
    <row r="229" spans="16:16" ht="15.75" customHeight="1" x14ac:dyDescent="0.2">
      <c r="P229" s="4"/>
    </row>
    <row r="230" spans="16:16" ht="15.75" customHeight="1" x14ac:dyDescent="0.2">
      <c r="P230" s="4"/>
    </row>
    <row r="231" spans="16:16" ht="15.75" customHeight="1" x14ac:dyDescent="0.2">
      <c r="P231" s="4"/>
    </row>
    <row r="232" spans="16:16" ht="15.75" customHeight="1" x14ac:dyDescent="0.2">
      <c r="P232" s="4"/>
    </row>
    <row r="233" spans="16:16" ht="15.75" customHeight="1" x14ac:dyDescent="0.2">
      <c r="P233" s="4"/>
    </row>
    <row r="234" spans="16:16" ht="15.75" customHeight="1" x14ac:dyDescent="0.2">
      <c r="P234" s="4"/>
    </row>
    <row r="235" spans="16:16" ht="15.75" customHeight="1" x14ac:dyDescent="0.2">
      <c r="P235" s="4"/>
    </row>
    <row r="236" spans="16:16" ht="15.75" customHeight="1" x14ac:dyDescent="0.2">
      <c r="P236" s="4"/>
    </row>
    <row r="237" spans="16:16" ht="15.75" customHeight="1" x14ac:dyDescent="0.2">
      <c r="P237" s="4"/>
    </row>
    <row r="238" spans="16:16" ht="15.75" customHeight="1" x14ac:dyDescent="0.2">
      <c r="P238" s="4"/>
    </row>
    <row r="239" spans="16:16" ht="15.75" customHeight="1" x14ac:dyDescent="0.2">
      <c r="P239" s="4"/>
    </row>
    <row r="240" spans="16:16" ht="15.75" customHeight="1" x14ac:dyDescent="0.2">
      <c r="P240" s="4"/>
    </row>
    <row r="241" spans="16:16" ht="15.75" customHeight="1" x14ac:dyDescent="0.2">
      <c r="P241" s="4"/>
    </row>
    <row r="242" spans="16:16" ht="15.75" customHeight="1" x14ac:dyDescent="0.2">
      <c r="P242" s="4"/>
    </row>
    <row r="243" spans="16:16" ht="15.75" customHeight="1" x14ac:dyDescent="0.2">
      <c r="P243" s="4"/>
    </row>
    <row r="244" spans="16:16" ht="15.75" customHeight="1" x14ac:dyDescent="0.2">
      <c r="P244" s="4"/>
    </row>
    <row r="245" spans="16:16" ht="15.75" customHeight="1" x14ac:dyDescent="0.2">
      <c r="P245" s="4"/>
    </row>
    <row r="246" spans="16:16" ht="15.75" customHeight="1" x14ac:dyDescent="0.2">
      <c r="P246" s="4"/>
    </row>
    <row r="247" spans="16:16" ht="15.75" customHeight="1" x14ac:dyDescent="0.2">
      <c r="P247" s="4"/>
    </row>
    <row r="248" spans="16:16" ht="15.75" customHeight="1" x14ac:dyDescent="0.2">
      <c r="P248" s="4"/>
    </row>
    <row r="249" spans="16:16" ht="15.75" customHeight="1" x14ac:dyDescent="0.2">
      <c r="P249" s="4"/>
    </row>
    <row r="250" spans="16:16" ht="15.75" customHeight="1" x14ac:dyDescent="0.2">
      <c r="P250" s="4"/>
    </row>
    <row r="251" spans="16:16" ht="15.75" customHeight="1" x14ac:dyDescent="0.2">
      <c r="P251" s="4"/>
    </row>
    <row r="252" spans="16:16" ht="15.75" customHeight="1" x14ac:dyDescent="0.2">
      <c r="P252" s="4"/>
    </row>
    <row r="253" spans="16:16" ht="15.75" customHeight="1" x14ac:dyDescent="0.2">
      <c r="P253" s="4"/>
    </row>
    <row r="254" spans="16:16" ht="15.75" customHeight="1" x14ac:dyDescent="0.2">
      <c r="P254" s="4"/>
    </row>
    <row r="255" spans="16:16" ht="15.75" customHeight="1" x14ac:dyDescent="0.2">
      <c r="P255" s="4"/>
    </row>
    <row r="256" spans="16:16" ht="15.75" customHeight="1" x14ac:dyDescent="0.2">
      <c r="P256" s="4"/>
    </row>
    <row r="257" spans="16:16" ht="15.75" customHeight="1" x14ac:dyDescent="0.2">
      <c r="P257" s="4"/>
    </row>
    <row r="258" spans="16:16" ht="15.75" customHeight="1" x14ac:dyDescent="0.2">
      <c r="P258" s="4"/>
    </row>
    <row r="259" spans="16:16" ht="15.75" customHeight="1" x14ac:dyDescent="0.2">
      <c r="P259" s="4"/>
    </row>
    <row r="260" spans="16:16" ht="15.75" customHeight="1" x14ac:dyDescent="0.2">
      <c r="P260" s="4"/>
    </row>
    <row r="261" spans="16:16" ht="15.75" customHeight="1" x14ac:dyDescent="0.2">
      <c r="P261" s="4"/>
    </row>
    <row r="262" spans="16:16" ht="15.75" customHeight="1" x14ac:dyDescent="0.2">
      <c r="P262" s="4"/>
    </row>
    <row r="263" spans="16:16" ht="15.75" customHeight="1" x14ac:dyDescent="0.2">
      <c r="P263" s="4"/>
    </row>
    <row r="264" spans="16:16" ht="15.75" customHeight="1" x14ac:dyDescent="0.2">
      <c r="P264" s="4"/>
    </row>
    <row r="265" spans="16:16" ht="15.75" customHeight="1" x14ac:dyDescent="0.2">
      <c r="P265" s="4"/>
    </row>
    <row r="266" spans="16:16" ht="15.75" customHeight="1" x14ac:dyDescent="0.2">
      <c r="P266" s="4"/>
    </row>
    <row r="267" spans="16:16" ht="15.75" customHeight="1" x14ac:dyDescent="0.2">
      <c r="P267" s="4"/>
    </row>
    <row r="268" spans="16:16" ht="15.75" customHeight="1" x14ac:dyDescent="0.2">
      <c r="P268" s="4"/>
    </row>
    <row r="269" spans="16:16" ht="15.75" customHeight="1" x14ac:dyDescent="0.2">
      <c r="P269" s="4"/>
    </row>
    <row r="270" spans="16:16" ht="15.75" customHeight="1" x14ac:dyDescent="0.2">
      <c r="P270" s="4"/>
    </row>
    <row r="271" spans="16:16" ht="15.75" customHeight="1" x14ac:dyDescent="0.2">
      <c r="P271" s="4"/>
    </row>
    <row r="272" spans="16:16" ht="15.75" customHeight="1" x14ac:dyDescent="0.2">
      <c r="P272" s="4"/>
    </row>
    <row r="273" spans="16:16" ht="15.75" customHeight="1" x14ac:dyDescent="0.2">
      <c r="P273" s="4"/>
    </row>
    <row r="274" spans="16:16" ht="15.75" customHeight="1" x14ac:dyDescent="0.2">
      <c r="P274" s="4"/>
    </row>
    <row r="275" spans="16:16" ht="15.75" customHeight="1" x14ac:dyDescent="0.2">
      <c r="P275" s="4"/>
    </row>
    <row r="276" spans="16:16" ht="15.75" customHeight="1" x14ac:dyDescent="0.2">
      <c r="P276" s="4"/>
    </row>
    <row r="277" spans="16:16" ht="15.75" customHeight="1" x14ac:dyDescent="0.2">
      <c r="P277" s="4"/>
    </row>
    <row r="278" spans="16:16" ht="15.75" customHeight="1" x14ac:dyDescent="0.2">
      <c r="P278" s="4"/>
    </row>
    <row r="279" spans="16:16" ht="15.75" customHeight="1" x14ac:dyDescent="0.2">
      <c r="P279" s="4"/>
    </row>
    <row r="280" spans="16:16" ht="15.75" customHeight="1" x14ac:dyDescent="0.2">
      <c r="P280" s="4"/>
    </row>
    <row r="281" spans="16:16" ht="15.75" customHeight="1" x14ac:dyDescent="0.2">
      <c r="P281" s="4"/>
    </row>
    <row r="282" spans="16:16" ht="15.75" customHeight="1" x14ac:dyDescent="0.2">
      <c r="P282" s="4"/>
    </row>
    <row r="283" spans="16:16" ht="15.75" customHeight="1" x14ac:dyDescent="0.2">
      <c r="P283" s="4"/>
    </row>
    <row r="284" spans="16:16" ht="15.75" customHeight="1" x14ac:dyDescent="0.2">
      <c r="P284" s="4"/>
    </row>
    <row r="285" spans="16:16" ht="15.75" customHeight="1" x14ac:dyDescent="0.2">
      <c r="P285" s="4"/>
    </row>
    <row r="286" spans="16:16" ht="15.75" customHeight="1" x14ac:dyDescent="0.2">
      <c r="P286" s="4"/>
    </row>
    <row r="287" spans="16:16" ht="15.75" customHeight="1" x14ac:dyDescent="0.2">
      <c r="P287" s="4"/>
    </row>
    <row r="288" spans="16:16" ht="15.75" customHeight="1" x14ac:dyDescent="0.2">
      <c r="P288" s="4"/>
    </row>
    <row r="289" spans="16:16" ht="15.75" customHeight="1" x14ac:dyDescent="0.2">
      <c r="P289" s="4"/>
    </row>
    <row r="290" spans="16:16" ht="15.75" customHeight="1" x14ac:dyDescent="0.2">
      <c r="P290" s="4"/>
    </row>
    <row r="291" spans="16:16" ht="15.75" customHeight="1" x14ac:dyDescent="0.2">
      <c r="P291" s="4"/>
    </row>
    <row r="292" spans="16:16" ht="15.75" customHeight="1" x14ac:dyDescent="0.2">
      <c r="P292" s="4"/>
    </row>
    <row r="293" spans="16:16" ht="15.75" customHeight="1" x14ac:dyDescent="0.2">
      <c r="P293" s="4"/>
    </row>
    <row r="294" spans="16:16" ht="15.75" customHeight="1" x14ac:dyDescent="0.2">
      <c r="P294" s="4"/>
    </row>
    <row r="295" spans="16:16" ht="15.75" customHeight="1" x14ac:dyDescent="0.2">
      <c r="P295" s="4"/>
    </row>
    <row r="296" spans="16:16" ht="15.75" customHeight="1" x14ac:dyDescent="0.2">
      <c r="P296" s="4"/>
    </row>
    <row r="297" spans="16:16" ht="15.75" customHeight="1" x14ac:dyDescent="0.2">
      <c r="P297" s="4"/>
    </row>
    <row r="298" spans="16:16" ht="15.75" customHeight="1" x14ac:dyDescent="0.2">
      <c r="P298" s="4"/>
    </row>
    <row r="299" spans="16:16" ht="15.75" customHeight="1" x14ac:dyDescent="0.2">
      <c r="P299" s="4"/>
    </row>
    <row r="300" spans="16:16" ht="15.75" customHeight="1" x14ac:dyDescent="0.2">
      <c r="P300" s="4"/>
    </row>
    <row r="301" spans="16:16" ht="15.75" customHeight="1" x14ac:dyDescent="0.2">
      <c r="P301" s="4"/>
    </row>
    <row r="302" spans="16:16" ht="15.75" customHeight="1" x14ac:dyDescent="0.2">
      <c r="P302" s="4"/>
    </row>
    <row r="303" spans="16:16" ht="15.75" customHeight="1" x14ac:dyDescent="0.2">
      <c r="P303" s="4"/>
    </row>
    <row r="304" spans="16:16" ht="15.75" customHeight="1" x14ac:dyDescent="0.2">
      <c r="P304" s="4"/>
    </row>
    <row r="305" spans="16:16" ht="15.75" customHeight="1" x14ac:dyDescent="0.2">
      <c r="P305" s="4"/>
    </row>
    <row r="306" spans="16:16" ht="15.75" customHeight="1" x14ac:dyDescent="0.2">
      <c r="P306" s="4"/>
    </row>
    <row r="307" spans="16:16" ht="15.75" customHeight="1" x14ac:dyDescent="0.2">
      <c r="P307" s="4"/>
    </row>
    <row r="308" spans="16:16" ht="15.75" customHeight="1" x14ac:dyDescent="0.2">
      <c r="P308" s="4"/>
    </row>
    <row r="309" spans="16:16" ht="15.75" customHeight="1" x14ac:dyDescent="0.2">
      <c r="P309" s="4"/>
    </row>
    <row r="310" spans="16:16" ht="15.75" customHeight="1" x14ac:dyDescent="0.2">
      <c r="P310" s="4"/>
    </row>
    <row r="311" spans="16:16" ht="15.75" customHeight="1" x14ac:dyDescent="0.2">
      <c r="P311" s="4"/>
    </row>
    <row r="312" spans="16:16" ht="15.75" customHeight="1" x14ac:dyDescent="0.2">
      <c r="P312" s="4"/>
    </row>
    <row r="313" spans="16:16" ht="15.75" customHeight="1" x14ac:dyDescent="0.2">
      <c r="P313" s="4"/>
    </row>
    <row r="314" spans="16:16" ht="15.75" customHeight="1" x14ac:dyDescent="0.2">
      <c r="P314" s="4"/>
    </row>
    <row r="315" spans="16:16" ht="15.75" customHeight="1" x14ac:dyDescent="0.2">
      <c r="P315" s="4"/>
    </row>
    <row r="316" spans="16:16" ht="15.75" customHeight="1" x14ac:dyDescent="0.2">
      <c r="P316" s="4"/>
    </row>
    <row r="317" spans="16:16" ht="15.75" customHeight="1" x14ac:dyDescent="0.2">
      <c r="P317" s="4"/>
    </row>
    <row r="318" spans="16:16" ht="15.75" customHeight="1" x14ac:dyDescent="0.2">
      <c r="P318" s="4"/>
    </row>
    <row r="319" spans="16:16" ht="15.75" customHeight="1" x14ac:dyDescent="0.2">
      <c r="P319" s="4"/>
    </row>
    <row r="320" spans="16:16" ht="15.75" customHeight="1" x14ac:dyDescent="0.2">
      <c r="P320" s="4"/>
    </row>
    <row r="321" spans="16:16" ht="15.75" customHeight="1" x14ac:dyDescent="0.2">
      <c r="P321" s="4"/>
    </row>
    <row r="322" spans="16:16" ht="15.75" customHeight="1" x14ac:dyDescent="0.2">
      <c r="P322" s="4"/>
    </row>
    <row r="323" spans="16:16" ht="15.75" customHeight="1" x14ac:dyDescent="0.2">
      <c r="P323" s="4"/>
    </row>
    <row r="324" spans="16:16" ht="15.75" customHeight="1" x14ac:dyDescent="0.2">
      <c r="P324" s="4"/>
    </row>
    <row r="325" spans="16:16" ht="15.75" customHeight="1" x14ac:dyDescent="0.2">
      <c r="P325" s="4"/>
    </row>
    <row r="326" spans="16:16" ht="15.75" customHeight="1" x14ac:dyDescent="0.2">
      <c r="P326" s="4"/>
    </row>
    <row r="327" spans="16:16" ht="15.75" customHeight="1" x14ac:dyDescent="0.2">
      <c r="P327" s="4"/>
    </row>
    <row r="328" spans="16:16" ht="15.75" customHeight="1" x14ac:dyDescent="0.2">
      <c r="P328" s="4"/>
    </row>
    <row r="329" spans="16:16" ht="15.75" customHeight="1" x14ac:dyDescent="0.2">
      <c r="P329" s="4"/>
    </row>
    <row r="330" spans="16:16" ht="15.75" customHeight="1" x14ac:dyDescent="0.2">
      <c r="P330" s="4"/>
    </row>
    <row r="331" spans="16:16" ht="15.75" customHeight="1" x14ac:dyDescent="0.2">
      <c r="P331" s="4"/>
    </row>
    <row r="332" spans="16:16" ht="15.75" customHeight="1" x14ac:dyDescent="0.2">
      <c r="P332" s="4"/>
    </row>
    <row r="333" spans="16:16" ht="15.75" customHeight="1" x14ac:dyDescent="0.2">
      <c r="P333" s="4"/>
    </row>
    <row r="334" spans="16:16" ht="15.75" customHeight="1" x14ac:dyDescent="0.2">
      <c r="P334" s="4"/>
    </row>
    <row r="335" spans="16:16" ht="15.75" customHeight="1" x14ac:dyDescent="0.2">
      <c r="P335" s="4"/>
    </row>
    <row r="336" spans="16:16" ht="15.75" customHeight="1" x14ac:dyDescent="0.2">
      <c r="P336" s="4"/>
    </row>
    <row r="337" spans="16:16" ht="15.75" customHeight="1" x14ac:dyDescent="0.2">
      <c r="P337" s="4"/>
    </row>
    <row r="338" spans="16:16" ht="15.75" customHeight="1" x14ac:dyDescent="0.2">
      <c r="P338" s="4"/>
    </row>
    <row r="339" spans="16:16" ht="15.75" customHeight="1" x14ac:dyDescent="0.2">
      <c r="P339" s="4"/>
    </row>
    <row r="340" spans="16:16" ht="15.75" customHeight="1" x14ac:dyDescent="0.2">
      <c r="P340" s="4"/>
    </row>
    <row r="341" spans="16:16" ht="15.75" customHeight="1" x14ac:dyDescent="0.2">
      <c r="P341" s="4"/>
    </row>
    <row r="342" spans="16:16" ht="15.75" customHeight="1" x14ac:dyDescent="0.2">
      <c r="P342" s="4"/>
    </row>
    <row r="343" spans="16:16" ht="15.75" customHeight="1" x14ac:dyDescent="0.2">
      <c r="P343" s="4"/>
    </row>
    <row r="344" spans="16:16" ht="15.75" customHeight="1" x14ac:dyDescent="0.2">
      <c r="P344" s="4"/>
    </row>
    <row r="345" spans="16:16" ht="15.75" customHeight="1" x14ac:dyDescent="0.2">
      <c r="P345" s="4"/>
    </row>
    <row r="346" spans="16:16" ht="15.75" customHeight="1" x14ac:dyDescent="0.2">
      <c r="P346" s="4"/>
    </row>
    <row r="347" spans="16:16" ht="15.75" customHeight="1" x14ac:dyDescent="0.2">
      <c r="P347" s="4"/>
    </row>
    <row r="348" spans="16:16" ht="15.75" customHeight="1" x14ac:dyDescent="0.2">
      <c r="P348" s="4"/>
    </row>
    <row r="349" spans="16:16" ht="15.75" customHeight="1" x14ac:dyDescent="0.2">
      <c r="P349" s="4"/>
    </row>
    <row r="350" spans="16:16" ht="15.75" customHeight="1" x14ac:dyDescent="0.2">
      <c r="P350" s="4"/>
    </row>
    <row r="351" spans="16:16" ht="15.75" customHeight="1" x14ac:dyDescent="0.2">
      <c r="P351" s="4"/>
    </row>
    <row r="352" spans="16:16" ht="15.75" customHeight="1" x14ac:dyDescent="0.2">
      <c r="P352" s="4"/>
    </row>
    <row r="353" spans="16:16" ht="15.75" customHeight="1" x14ac:dyDescent="0.2">
      <c r="P353" s="4"/>
    </row>
    <row r="354" spans="16:16" ht="15.75" customHeight="1" x14ac:dyDescent="0.2">
      <c r="P354" s="4"/>
    </row>
    <row r="355" spans="16:16" ht="15.75" customHeight="1" x14ac:dyDescent="0.2">
      <c r="P355" s="4"/>
    </row>
    <row r="356" spans="16:16" ht="15.75" customHeight="1" x14ac:dyDescent="0.2">
      <c r="P356" s="4"/>
    </row>
    <row r="357" spans="16:16" ht="15.75" customHeight="1" x14ac:dyDescent="0.2">
      <c r="P357" s="4"/>
    </row>
    <row r="358" spans="16:16" ht="15.75" customHeight="1" x14ac:dyDescent="0.2">
      <c r="P358" s="4"/>
    </row>
    <row r="359" spans="16:16" ht="15.75" customHeight="1" x14ac:dyDescent="0.2">
      <c r="P359" s="4"/>
    </row>
    <row r="360" spans="16:16" ht="15.75" customHeight="1" x14ac:dyDescent="0.2">
      <c r="P360" s="4"/>
    </row>
    <row r="361" spans="16:16" ht="15.75" customHeight="1" x14ac:dyDescent="0.2">
      <c r="P361" s="4"/>
    </row>
    <row r="362" spans="16:16" ht="15.75" customHeight="1" x14ac:dyDescent="0.2">
      <c r="P362" s="4"/>
    </row>
    <row r="363" spans="16:16" ht="15.75" customHeight="1" x14ac:dyDescent="0.2">
      <c r="P363" s="4"/>
    </row>
    <row r="364" spans="16:16" ht="15.75" customHeight="1" x14ac:dyDescent="0.2">
      <c r="P364" s="4"/>
    </row>
    <row r="365" spans="16:16" ht="15.75" customHeight="1" x14ac:dyDescent="0.2">
      <c r="P365" s="4"/>
    </row>
    <row r="366" spans="16:16" ht="15.75" customHeight="1" x14ac:dyDescent="0.2">
      <c r="P366" s="4"/>
    </row>
    <row r="367" spans="16:16" ht="15.75" customHeight="1" x14ac:dyDescent="0.2">
      <c r="P367" s="4"/>
    </row>
    <row r="368" spans="16:16" ht="15.75" customHeight="1" x14ac:dyDescent="0.2">
      <c r="P368" s="4"/>
    </row>
    <row r="369" spans="16:16" ht="15.75" customHeight="1" x14ac:dyDescent="0.2">
      <c r="P369" s="4"/>
    </row>
    <row r="370" spans="16:16" ht="15.75" customHeight="1" x14ac:dyDescent="0.2">
      <c r="P370" s="4"/>
    </row>
    <row r="371" spans="16:16" ht="15.75" customHeight="1" x14ac:dyDescent="0.2">
      <c r="P371" s="4"/>
    </row>
    <row r="372" spans="16:16" ht="15.75" customHeight="1" x14ac:dyDescent="0.2">
      <c r="P372" s="4"/>
    </row>
    <row r="373" spans="16:16" ht="15.75" customHeight="1" x14ac:dyDescent="0.2">
      <c r="P373" s="4"/>
    </row>
    <row r="374" spans="16:16" ht="15.75" customHeight="1" x14ac:dyDescent="0.2">
      <c r="P374" s="4"/>
    </row>
    <row r="375" spans="16:16" ht="15.75" customHeight="1" x14ac:dyDescent="0.2">
      <c r="P375" s="4"/>
    </row>
    <row r="376" spans="16:16" ht="15.75" customHeight="1" x14ac:dyDescent="0.2">
      <c r="P376" s="4"/>
    </row>
    <row r="377" spans="16:16" ht="15.75" customHeight="1" x14ac:dyDescent="0.2">
      <c r="P377" s="4"/>
    </row>
    <row r="378" spans="16:16" ht="15.75" customHeight="1" x14ac:dyDescent="0.2">
      <c r="P378" s="4"/>
    </row>
    <row r="379" spans="16:16" ht="15.75" customHeight="1" x14ac:dyDescent="0.2">
      <c r="P379" s="4"/>
    </row>
    <row r="380" spans="16:16" ht="15.75" customHeight="1" x14ac:dyDescent="0.2">
      <c r="P380" s="4"/>
    </row>
    <row r="381" spans="16:16" ht="15.75" customHeight="1" x14ac:dyDescent="0.2">
      <c r="P381" s="4"/>
    </row>
    <row r="382" spans="16:16" ht="15.75" customHeight="1" x14ac:dyDescent="0.2">
      <c r="P382" s="4"/>
    </row>
    <row r="383" spans="16:16" ht="15.75" customHeight="1" x14ac:dyDescent="0.2">
      <c r="P383" s="4"/>
    </row>
    <row r="384" spans="16:16" ht="15.75" customHeight="1" x14ac:dyDescent="0.2">
      <c r="P384" s="4"/>
    </row>
    <row r="385" spans="16:16" ht="15.75" customHeight="1" x14ac:dyDescent="0.2">
      <c r="P385" s="4"/>
    </row>
    <row r="386" spans="16:16" ht="15.75" customHeight="1" x14ac:dyDescent="0.2">
      <c r="P386" s="4"/>
    </row>
    <row r="387" spans="16:16" ht="15.75" customHeight="1" x14ac:dyDescent="0.2">
      <c r="P387" s="4"/>
    </row>
    <row r="388" spans="16:16" ht="15.75" customHeight="1" x14ac:dyDescent="0.2">
      <c r="P388" s="4"/>
    </row>
    <row r="389" spans="16:16" ht="15.75" customHeight="1" x14ac:dyDescent="0.2">
      <c r="P389" s="4"/>
    </row>
    <row r="390" spans="16:16" ht="15.75" customHeight="1" x14ac:dyDescent="0.2">
      <c r="P390" s="4"/>
    </row>
    <row r="391" spans="16:16" ht="15.75" customHeight="1" x14ac:dyDescent="0.2">
      <c r="P391" s="4"/>
    </row>
    <row r="392" spans="16:16" ht="15.75" customHeight="1" x14ac:dyDescent="0.2">
      <c r="P392" s="4"/>
    </row>
    <row r="393" spans="16:16" ht="15.75" customHeight="1" x14ac:dyDescent="0.2">
      <c r="P393" s="4"/>
    </row>
    <row r="394" spans="16:16" ht="15.75" customHeight="1" x14ac:dyDescent="0.2">
      <c r="P394" s="4"/>
    </row>
    <row r="395" spans="16:16" ht="15.75" customHeight="1" x14ac:dyDescent="0.2">
      <c r="P395" s="4"/>
    </row>
    <row r="396" spans="16:16" ht="15.75" customHeight="1" x14ac:dyDescent="0.2">
      <c r="P396" s="4"/>
    </row>
    <row r="397" spans="16:16" ht="15.75" customHeight="1" x14ac:dyDescent="0.2">
      <c r="P397" s="4"/>
    </row>
    <row r="398" spans="16:16" ht="15.75" customHeight="1" x14ac:dyDescent="0.2">
      <c r="P398" s="4"/>
    </row>
    <row r="399" spans="16:16" ht="15.75" customHeight="1" x14ac:dyDescent="0.2">
      <c r="P399" s="4"/>
    </row>
    <row r="400" spans="16:16" ht="15.75" customHeight="1" x14ac:dyDescent="0.2">
      <c r="P400" s="4"/>
    </row>
    <row r="401" spans="16:16" ht="15.75" customHeight="1" x14ac:dyDescent="0.2">
      <c r="P401" s="4"/>
    </row>
    <row r="402" spans="16:16" ht="15.75" customHeight="1" x14ac:dyDescent="0.2">
      <c r="P402" s="4"/>
    </row>
    <row r="403" spans="16:16" ht="15.75" customHeight="1" x14ac:dyDescent="0.2">
      <c r="P403" s="4"/>
    </row>
    <row r="404" spans="16:16" ht="15.75" customHeight="1" x14ac:dyDescent="0.2">
      <c r="P404" s="4"/>
    </row>
    <row r="405" spans="16:16" ht="15.75" customHeight="1" x14ac:dyDescent="0.2">
      <c r="P405" s="4"/>
    </row>
    <row r="406" spans="16:16" ht="15.75" customHeight="1" x14ac:dyDescent="0.2">
      <c r="P406" s="4"/>
    </row>
    <row r="407" spans="16:16" ht="15.75" customHeight="1" x14ac:dyDescent="0.2">
      <c r="P407" s="4"/>
    </row>
    <row r="408" spans="16:16" ht="15.75" customHeight="1" x14ac:dyDescent="0.2">
      <c r="P408" s="4"/>
    </row>
    <row r="409" spans="16:16" ht="15.75" customHeight="1" x14ac:dyDescent="0.2">
      <c r="P409" s="4"/>
    </row>
    <row r="410" spans="16:16" ht="15.75" customHeight="1" x14ac:dyDescent="0.2">
      <c r="P410" s="4"/>
    </row>
    <row r="411" spans="16:16" ht="15.75" customHeight="1" x14ac:dyDescent="0.2">
      <c r="P411" s="4"/>
    </row>
    <row r="412" spans="16:16" ht="15.75" customHeight="1" x14ac:dyDescent="0.2">
      <c r="P412" s="4"/>
    </row>
    <row r="413" spans="16:16" ht="15.75" customHeight="1" x14ac:dyDescent="0.2">
      <c r="P413" s="4"/>
    </row>
    <row r="414" spans="16:16" ht="15.75" customHeight="1" x14ac:dyDescent="0.2">
      <c r="P414" s="4"/>
    </row>
    <row r="415" spans="16:16" ht="15.75" customHeight="1" x14ac:dyDescent="0.2">
      <c r="P415" s="4"/>
    </row>
    <row r="416" spans="16:16" ht="15.75" customHeight="1" x14ac:dyDescent="0.2">
      <c r="P416" s="4"/>
    </row>
    <row r="417" spans="16:16" ht="15.75" customHeight="1" x14ac:dyDescent="0.2">
      <c r="P417" s="4"/>
    </row>
    <row r="418" spans="16:16" ht="15.75" customHeight="1" x14ac:dyDescent="0.2">
      <c r="P418" s="4"/>
    </row>
    <row r="419" spans="16:16" ht="15.75" customHeight="1" x14ac:dyDescent="0.2">
      <c r="P419" s="4"/>
    </row>
    <row r="420" spans="16:16" ht="15.75" customHeight="1" x14ac:dyDescent="0.2">
      <c r="P420" s="4"/>
    </row>
    <row r="421" spans="16:16" ht="15.75" customHeight="1" x14ac:dyDescent="0.2">
      <c r="P421" s="4"/>
    </row>
    <row r="422" spans="16:16" ht="15.75" customHeight="1" x14ac:dyDescent="0.2">
      <c r="P422" s="4"/>
    </row>
    <row r="423" spans="16:16" ht="15.75" customHeight="1" x14ac:dyDescent="0.2">
      <c r="P423" s="4"/>
    </row>
    <row r="424" spans="16:16" ht="15.75" customHeight="1" x14ac:dyDescent="0.2">
      <c r="P424" s="4"/>
    </row>
    <row r="425" spans="16:16" ht="15.75" customHeight="1" x14ac:dyDescent="0.2">
      <c r="P425" s="4"/>
    </row>
    <row r="426" spans="16:16" ht="15.75" customHeight="1" x14ac:dyDescent="0.2">
      <c r="P426" s="4"/>
    </row>
    <row r="427" spans="16:16" ht="15.75" customHeight="1" x14ac:dyDescent="0.2">
      <c r="P427" s="4"/>
    </row>
    <row r="428" spans="16:16" ht="15.75" customHeight="1" x14ac:dyDescent="0.2">
      <c r="P428" s="4"/>
    </row>
    <row r="429" spans="16:16" ht="15.75" customHeight="1" x14ac:dyDescent="0.2">
      <c r="P429" s="4"/>
    </row>
    <row r="430" spans="16:16" ht="15.75" customHeight="1" x14ac:dyDescent="0.2">
      <c r="P430" s="4"/>
    </row>
    <row r="431" spans="16:16" ht="15.75" customHeight="1" x14ac:dyDescent="0.2">
      <c r="P431" s="4"/>
    </row>
    <row r="432" spans="16:16" ht="15.75" customHeight="1" x14ac:dyDescent="0.2">
      <c r="P432" s="4"/>
    </row>
    <row r="433" spans="16:16" ht="15.75" customHeight="1" x14ac:dyDescent="0.2">
      <c r="P433" s="4"/>
    </row>
    <row r="434" spans="16:16" ht="15.75" customHeight="1" x14ac:dyDescent="0.2">
      <c r="P434" s="4"/>
    </row>
    <row r="435" spans="16:16" ht="15.75" customHeight="1" x14ac:dyDescent="0.2">
      <c r="P435" s="4"/>
    </row>
    <row r="436" spans="16:16" ht="15.75" customHeight="1" x14ac:dyDescent="0.2">
      <c r="P436" s="4"/>
    </row>
    <row r="437" spans="16:16" ht="15.75" customHeight="1" x14ac:dyDescent="0.2">
      <c r="P437" s="4"/>
    </row>
    <row r="438" spans="16:16" ht="15.75" customHeight="1" x14ac:dyDescent="0.2">
      <c r="P438" s="4"/>
    </row>
    <row r="439" spans="16:16" ht="15.75" customHeight="1" x14ac:dyDescent="0.2">
      <c r="P439" s="4"/>
    </row>
    <row r="440" spans="16:16" ht="15.75" customHeight="1" x14ac:dyDescent="0.2">
      <c r="P440" s="4"/>
    </row>
    <row r="441" spans="16:16" ht="15.75" customHeight="1" x14ac:dyDescent="0.2">
      <c r="P441" s="4"/>
    </row>
    <row r="442" spans="16:16" ht="15.75" customHeight="1" x14ac:dyDescent="0.2">
      <c r="P442" s="4"/>
    </row>
    <row r="443" spans="16:16" ht="15.75" customHeight="1" x14ac:dyDescent="0.2">
      <c r="P443" s="4"/>
    </row>
    <row r="444" spans="16:16" ht="15.75" customHeight="1" x14ac:dyDescent="0.2">
      <c r="P444" s="4"/>
    </row>
    <row r="445" spans="16:16" ht="15.75" customHeight="1" x14ac:dyDescent="0.2">
      <c r="P445" s="4"/>
    </row>
    <row r="446" spans="16:16" ht="15.75" customHeight="1" x14ac:dyDescent="0.2">
      <c r="P446" s="4"/>
    </row>
    <row r="447" spans="16:16" ht="15.75" customHeight="1" x14ac:dyDescent="0.2">
      <c r="P447" s="4"/>
    </row>
    <row r="448" spans="16:16" ht="15.75" customHeight="1" x14ac:dyDescent="0.2">
      <c r="P448" s="4"/>
    </row>
    <row r="449" spans="16:16" ht="15.75" customHeight="1" x14ac:dyDescent="0.2">
      <c r="P449" s="4"/>
    </row>
    <row r="450" spans="16:16" ht="15.75" customHeight="1" x14ac:dyDescent="0.2">
      <c r="P450" s="4"/>
    </row>
    <row r="451" spans="16:16" ht="15.75" customHeight="1" x14ac:dyDescent="0.2">
      <c r="P451" s="4"/>
    </row>
    <row r="452" spans="16:16" ht="15.75" customHeight="1" x14ac:dyDescent="0.2">
      <c r="P452" s="4"/>
    </row>
    <row r="453" spans="16:16" ht="15.75" customHeight="1" x14ac:dyDescent="0.2">
      <c r="P453" s="4"/>
    </row>
    <row r="454" spans="16:16" ht="15.75" customHeight="1" x14ac:dyDescent="0.2">
      <c r="P454" s="4"/>
    </row>
    <row r="455" spans="16:16" ht="15.75" customHeight="1" x14ac:dyDescent="0.2">
      <c r="P455" s="4"/>
    </row>
    <row r="456" spans="16:16" ht="15.75" customHeight="1" x14ac:dyDescent="0.2">
      <c r="P456" s="4"/>
    </row>
    <row r="457" spans="16:16" ht="15.75" customHeight="1" x14ac:dyDescent="0.2">
      <c r="P457" s="4"/>
    </row>
    <row r="458" spans="16:16" ht="15.75" customHeight="1" x14ac:dyDescent="0.2">
      <c r="P458" s="4"/>
    </row>
    <row r="459" spans="16:16" ht="15.75" customHeight="1" x14ac:dyDescent="0.2">
      <c r="P459" s="4"/>
    </row>
    <row r="460" spans="16:16" ht="15.75" customHeight="1" x14ac:dyDescent="0.2">
      <c r="P460" s="4"/>
    </row>
    <row r="461" spans="16:16" ht="15.75" customHeight="1" x14ac:dyDescent="0.2">
      <c r="P461" s="4"/>
    </row>
    <row r="462" spans="16:16" ht="15.75" customHeight="1" x14ac:dyDescent="0.2">
      <c r="P462" s="4"/>
    </row>
    <row r="463" spans="16:16" ht="15.75" customHeight="1" x14ac:dyDescent="0.2">
      <c r="P463" s="4"/>
    </row>
    <row r="464" spans="16:16" ht="15.75" customHeight="1" x14ac:dyDescent="0.2">
      <c r="P464" s="4"/>
    </row>
    <row r="465" spans="16:16" ht="15.75" customHeight="1" x14ac:dyDescent="0.2">
      <c r="P465" s="4"/>
    </row>
    <row r="466" spans="16:16" ht="15.75" customHeight="1" x14ac:dyDescent="0.2">
      <c r="P466" s="4"/>
    </row>
    <row r="467" spans="16:16" ht="15.75" customHeight="1" x14ac:dyDescent="0.2">
      <c r="P467" s="4"/>
    </row>
    <row r="468" spans="16:16" ht="15.75" customHeight="1" x14ac:dyDescent="0.2">
      <c r="P468" s="4"/>
    </row>
    <row r="469" spans="16:16" ht="15.75" customHeight="1" x14ac:dyDescent="0.2">
      <c r="P469" s="4"/>
    </row>
    <row r="470" spans="16:16" ht="15.75" customHeight="1" x14ac:dyDescent="0.2">
      <c r="P470" s="4"/>
    </row>
    <row r="471" spans="16:16" ht="15.75" customHeight="1" x14ac:dyDescent="0.2">
      <c r="P471" s="4"/>
    </row>
    <row r="472" spans="16:16" ht="15.75" customHeight="1" x14ac:dyDescent="0.2">
      <c r="P472" s="4"/>
    </row>
    <row r="473" spans="16:16" ht="15.75" customHeight="1" x14ac:dyDescent="0.2">
      <c r="P473" s="4"/>
    </row>
    <row r="474" spans="16:16" ht="15.75" customHeight="1" x14ac:dyDescent="0.2">
      <c r="P474" s="4"/>
    </row>
    <row r="475" spans="16:16" ht="15.75" customHeight="1" x14ac:dyDescent="0.2">
      <c r="P475" s="4"/>
    </row>
    <row r="476" spans="16:16" ht="15.75" customHeight="1" x14ac:dyDescent="0.2">
      <c r="P476" s="4"/>
    </row>
    <row r="477" spans="16:16" ht="15.75" customHeight="1" x14ac:dyDescent="0.2">
      <c r="P477" s="4"/>
    </row>
    <row r="478" spans="16:16" ht="15.75" customHeight="1" x14ac:dyDescent="0.2">
      <c r="P478" s="4"/>
    </row>
    <row r="479" spans="16:16" ht="15.75" customHeight="1" x14ac:dyDescent="0.2">
      <c r="P479" s="4"/>
    </row>
    <row r="480" spans="16:16" ht="15.75" customHeight="1" x14ac:dyDescent="0.2">
      <c r="P480" s="4"/>
    </row>
    <row r="481" spans="16:16" ht="15.75" customHeight="1" x14ac:dyDescent="0.2">
      <c r="P481" s="4"/>
    </row>
    <row r="482" spans="16:16" ht="15.75" customHeight="1" x14ac:dyDescent="0.2">
      <c r="P482" s="4"/>
    </row>
    <row r="483" spans="16:16" ht="15.75" customHeight="1" x14ac:dyDescent="0.2">
      <c r="P483" s="4"/>
    </row>
    <row r="484" spans="16:16" ht="15.75" customHeight="1" x14ac:dyDescent="0.2">
      <c r="P484" s="4"/>
    </row>
    <row r="485" spans="16:16" ht="15.75" customHeight="1" x14ac:dyDescent="0.2">
      <c r="P485" s="4"/>
    </row>
    <row r="486" spans="16:16" ht="15.75" customHeight="1" x14ac:dyDescent="0.2">
      <c r="P486" s="4"/>
    </row>
    <row r="487" spans="16:16" ht="15.75" customHeight="1" x14ac:dyDescent="0.2">
      <c r="P487" s="4"/>
    </row>
    <row r="488" spans="16:16" ht="15.75" customHeight="1" x14ac:dyDescent="0.2">
      <c r="P488" s="4"/>
    </row>
    <row r="489" spans="16:16" ht="15.75" customHeight="1" x14ac:dyDescent="0.2">
      <c r="P489" s="4"/>
    </row>
    <row r="490" spans="16:16" ht="15.75" customHeight="1" x14ac:dyDescent="0.2">
      <c r="P490" s="4"/>
    </row>
    <row r="491" spans="16:16" ht="15.75" customHeight="1" x14ac:dyDescent="0.2">
      <c r="P491" s="4"/>
    </row>
    <row r="492" spans="16:16" ht="15.75" customHeight="1" x14ac:dyDescent="0.2">
      <c r="P492" s="4"/>
    </row>
    <row r="493" spans="16:16" ht="15.75" customHeight="1" x14ac:dyDescent="0.2">
      <c r="P493" s="4"/>
    </row>
    <row r="494" spans="16:16" ht="15.75" customHeight="1" x14ac:dyDescent="0.2">
      <c r="P494" s="4"/>
    </row>
    <row r="495" spans="16:16" ht="15.75" customHeight="1" x14ac:dyDescent="0.2">
      <c r="P495" s="4"/>
    </row>
    <row r="496" spans="16:16" ht="15.75" customHeight="1" x14ac:dyDescent="0.2">
      <c r="P496" s="4"/>
    </row>
    <row r="497" spans="16:16" ht="15.75" customHeight="1" x14ac:dyDescent="0.2">
      <c r="P497" s="4"/>
    </row>
    <row r="498" spans="16:16" ht="15.75" customHeight="1" x14ac:dyDescent="0.2">
      <c r="P498" s="4"/>
    </row>
    <row r="499" spans="16:16" ht="15.75" customHeight="1" x14ac:dyDescent="0.2">
      <c r="P499" s="4"/>
    </row>
    <row r="500" spans="16:16" ht="15.75" customHeight="1" x14ac:dyDescent="0.2">
      <c r="P500" s="4"/>
    </row>
    <row r="501" spans="16:16" ht="15.75" customHeight="1" x14ac:dyDescent="0.2">
      <c r="P501" s="4"/>
    </row>
    <row r="502" spans="16:16" ht="15.75" customHeight="1" x14ac:dyDescent="0.2">
      <c r="P502" s="4"/>
    </row>
    <row r="503" spans="16:16" ht="15.75" customHeight="1" x14ac:dyDescent="0.2">
      <c r="P503" s="4"/>
    </row>
    <row r="504" spans="16:16" ht="15.75" customHeight="1" x14ac:dyDescent="0.2">
      <c r="P504" s="4"/>
    </row>
    <row r="505" spans="16:16" ht="15.75" customHeight="1" x14ac:dyDescent="0.2">
      <c r="P505" s="4"/>
    </row>
    <row r="506" spans="16:16" ht="15.75" customHeight="1" x14ac:dyDescent="0.2">
      <c r="P506" s="4"/>
    </row>
    <row r="507" spans="16:16" ht="15.75" customHeight="1" x14ac:dyDescent="0.2">
      <c r="P507" s="4"/>
    </row>
    <row r="508" spans="16:16" ht="15.75" customHeight="1" x14ac:dyDescent="0.2">
      <c r="P508" s="4"/>
    </row>
    <row r="509" spans="16:16" ht="15.75" customHeight="1" x14ac:dyDescent="0.2">
      <c r="P509" s="4"/>
    </row>
    <row r="510" spans="16:16" ht="15.75" customHeight="1" x14ac:dyDescent="0.2">
      <c r="P510" s="4"/>
    </row>
    <row r="511" spans="16:16" ht="15.75" customHeight="1" x14ac:dyDescent="0.2">
      <c r="P511" s="4"/>
    </row>
    <row r="512" spans="16:16" ht="15.75" customHeight="1" x14ac:dyDescent="0.2">
      <c r="P512" s="4"/>
    </row>
    <row r="513" spans="16:16" ht="15.75" customHeight="1" x14ac:dyDescent="0.2">
      <c r="P513" s="4"/>
    </row>
    <row r="514" spans="16:16" ht="15.75" customHeight="1" x14ac:dyDescent="0.2">
      <c r="P514" s="4"/>
    </row>
    <row r="515" spans="16:16" ht="15.75" customHeight="1" x14ac:dyDescent="0.2">
      <c r="P515" s="4"/>
    </row>
    <row r="516" spans="16:16" ht="15.75" customHeight="1" x14ac:dyDescent="0.2">
      <c r="P516" s="4"/>
    </row>
    <row r="517" spans="16:16" ht="15.75" customHeight="1" x14ac:dyDescent="0.2">
      <c r="P517" s="4"/>
    </row>
    <row r="518" spans="16:16" ht="15.75" customHeight="1" x14ac:dyDescent="0.2">
      <c r="P518" s="4"/>
    </row>
    <row r="519" spans="16:16" ht="15.75" customHeight="1" x14ac:dyDescent="0.2">
      <c r="P519" s="4"/>
    </row>
    <row r="520" spans="16:16" ht="15.75" customHeight="1" x14ac:dyDescent="0.2">
      <c r="P520" s="4"/>
    </row>
    <row r="521" spans="16:16" ht="15.75" customHeight="1" x14ac:dyDescent="0.2">
      <c r="P521" s="4"/>
    </row>
    <row r="522" spans="16:16" ht="15.75" customHeight="1" x14ac:dyDescent="0.2">
      <c r="P522" s="4"/>
    </row>
    <row r="523" spans="16:16" ht="15.75" customHeight="1" x14ac:dyDescent="0.2">
      <c r="P523" s="4"/>
    </row>
    <row r="524" spans="16:16" ht="15.75" customHeight="1" x14ac:dyDescent="0.2">
      <c r="P524" s="4"/>
    </row>
    <row r="525" spans="16:16" ht="15.75" customHeight="1" x14ac:dyDescent="0.2">
      <c r="P525" s="4"/>
    </row>
    <row r="526" spans="16:16" ht="15.75" customHeight="1" x14ac:dyDescent="0.2">
      <c r="P526" s="4"/>
    </row>
    <row r="527" spans="16:16" ht="15.75" customHeight="1" x14ac:dyDescent="0.2">
      <c r="P527" s="4"/>
    </row>
    <row r="528" spans="16:16" ht="15.75" customHeight="1" x14ac:dyDescent="0.2">
      <c r="P528" s="4"/>
    </row>
    <row r="529" spans="16:16" ht="15.75" customHeight="1" x14ac:dyDescent="0.2">
      <c r="P529" s="4"/>
    </row>
    <row r="530" spans="16:16" ht="15.75" customHeight="1" x14ac:dyDescent="0.2">
      <c r="P530" s="4"/>
    </row>
    <row r="531" spans="16:16" ht="15.75" customHeight="1" x14ac:dyDescent="0.2">
      <c r="P531" s="4"/>
    </row>
    <row r="532" spans="16:16" ht="15.75" customHeight="1" x14ac:dyDescent="0.2">
      <c r="P532" s="4"/>
    </row>
    <row r="533" spans="16:16" ht="15.75" customHeight="1" x14ac:dyDescent="0.2">
      <c r="P533" s="4"/>
    </row>
    <row r="534" spans="16:16" ht="15.75" customHeight="1" x14ac:dyDescent="0.2">
      <c r="P534" s="4"/>
    </row>
    <row r="535" spans="16:16" ht="15.75" customHeight="1" x14ac:dyDescent="0.2">
      <c r="P535" s="4"/>
    </row>
    <row r="536" spans="16:16" ht="15.75" customHeight="1" x14ac:dyDescent="0.2">
      <c r="P536" s="4"/>
    </row>
    <row r="537" spans="16:16" ht="15.75" customHeight="1" x14ac:dyDescent="0.2">
      <c r="P537" s="4"/>
    </row>
    <row r="538" spans="16:16" ht="15.75" customHeight="1" x14ac:dyDescent="0.2">
      <c r="P538" s="4"/>
    </row>
    <row r="539" spans="16:16" ht="15.75" customHeight="1" x14ac:dyDescent="0.2">
      <c r="P539" s="4"/>
    </row>
    <row r="540" spans="16:16" ht="15.75" customHeight="1" x14ac:dyDescent="0.2">
      <c r="P540" s="4"/>
    </row>
    <row r="541" spans="16:16" ht="15.75" customHeight="1" x14ac:dyDescent="0.2">
      <c r="P541" s="4"/>
    </row>
    <row r="542" spans="16:16" ht="15.75" customHeight="1" x14ac:dyDescent="0.2">
      <c r="P542" s="4"/>
    </row>
    <row r="543" spans="16:16" ht="15.75" customHeight="1" x14ac:dyDescent="0.2">
      <c r="P543" s="4"/>
    </row>
    <row r="544" spans="16:16" ht="15.75" customHeight="1" x14ac:dyDescent="0.2">
      <c r="P544" s="4"/>
    </row>
    <row r="545" spans="16:16" ht="15.75" customHeight="1" x14ac:dyDescent="0.2">
      <c r="P545" s="4"/>
    </row>
    <row r="546" spans="16:16" ht="15.75" customHeight="1" x14ac:dyDescent="0.2">
      <c r="P546" s="4"/>
    </row>
    <row r="547" spans="16:16" ht="15.75" customHeight="1" x14ac:dyDescent="0.2">
      <c r="P547" s="4"/>
    </row>
    <row r="548" spans="16:16" ht="15.75" customHeight="1" x14ac:dyDescent="0.2">
      <c r="P548" s="4"/>
    </row>
    <row r="549" spans="16:16" ht="15.75" customHeight="1" x14ac:dyDescent="0.2">
      <c r="P549" s="4"/>
    </row>
    <row r="550" spans="16:16" ht="15.75" customHeight="1" x14ac:dyDescent="0.2">
      <c r="P550" s="4"/>
    </row>
    <row r="551" spans="16:16" ht="15.75" customHeight="1" x14ac:dyDescent="0.2">
      <c r="P551" s="4"/>
    </row>
    <row r="552" spans="16:16" ht="15.75" customHeight="1" x14ac:dyDescent="0.2">
      <c r="P552" s="4"/>
    </row>
    <row r="553" spans="16:16" ht="15.75" customHeight="1" x14ac:dyDescent="0.2">
      <c r="P553" s="4"/>
    </row>
    <row r="554" spans="16:16" ht="15.75" customHeight="1" x14ac:dyDescent="0.2">
      <c r="P554" s="4"/>
    </row>
    <row r="555" spans="16:16" ht="15.75" customHeight="1" x14ac:dyDescent="0.2">
      <c r="P555" s="4"/>
    </row>
    <row r="556" spans="16:16" ht="15.75" customHeight="1" x14ac:dyDescent="0.2">
      <c r="P556" s="4"/>
    </row>
    <row r="557" spans="16:16" ht="15.75" customHeight="1" x14ac:dyDescent="0.2">
      <c r="P557" s="4"/>
    </row>
    <row r="558" spans="16:16" ht="15.75" customHeight="1" x14ac:dyDescent="0.2">
      <c r="P558" s="4"/>
    </row>
    <row r="559" spans="16:16" ht="15.75" customHeight="1" x14ac:dyDescent="0.2">
      <c r="P559" s="4"/>
    </row>
    <row r="560" spans="16:16" ht="15.75" customHeight="1" x14ac:dyDescent="0.2">
      <c r="P560" s="4"/>
    </row>
    <row r="561" spans="16:16" ht="15.75" customHeight="1" x14ac:dyDescent="0.2">
      <c r="P561" s="4"/>
    </row>
    <row r="562" spans="16:16" ht="15.75" customHeight="1" x14ac:dyDescent="0.2">
      <c r="P562" s="4"/>
    </row>
    <row r="563" spans="16:16" ht="15.75" customHeight="1" x14ac:dyDescent="0.2">
      <c r="P563" s="4"/>
    </row>
    <row r="564" spans="16:16" ht="15.75" customHeight="1" x14ac:dyDescent="0.2">
      <c r="P564" s="4"/>
    </row>
    <row r="565" spans="16:16" ht="15.75" customHeight="1" x14ac:dyDescent="0.2">
      <c r="P565" s="4"/>
    </row>
    <row r="566" spans="16:16" ht="15.75" customHeight="1" x14ac:dyDescent="0.2">
      <c r="P566" s="4"/>
    </row>
    <row r="567" spans="16:16" ht="15.75" customHeight="1" x14ac:dyDescent="0.2">
      <c r="P567" s="4"/>
    </row>
    <row r="568" spans="16:16" ht="15.75" customHeight="1" x14ac:dyDescent="0.2">
      <c r="P568" s="4"/>
    </row>
    <row r="569" spans="16:16" ht="15.75" customHeight="1" x14ac:dyDescent="0.2">
      <c r="P569" s="4"/>
    </row>
    <row r="570" spans="16:16" ht="15.75" customHeight="1" x14ac:dyDescent="0.2">
      <c r="P570" s="4"/>
    </row>
    <row r="571" spans="16:16" ht="15.75" customHeight="1" x14ac:dyDescent="0.2">
      <c r="P571" s="4"/>
    </row>
    <row r="572" spans="16:16" ht="15.75" customHeight="1" x14ac:dyDescent="0.2">
      <c r="P572" s="4"/>
    </row>
    <row r="573" spans="16:16" ht="15.75" customHeight="1" x14ac:dyDescent="0.2">
      <c r="P573" s="4"/>
    </row>
    <row r="574" spans="16:16" ht="15.75" customHeight="1" x14ac:dyDescent="0.2">
      <c r="P574" s="4"/>
    </row>
    <row r="575" spans="16:16" ht="15.75" customHeight="1" x14ac:dyDescent="0.2">
      <c r="P575" s="4"/>
    </row>
    <row r="576" spans="16:16" ht="15.75" customHeight="1" x14ac:dyDescent="0.2">
      <c r="P576" s="4"/>
    </row>
    <row r="577" spans="16:16" ht="15.75" customHeight="1" x14ac:dyDescent="0.2">
      <c r="P577" s="4"/>
    </row>
    <row r="578" spans="16:16" ht="15.75" customHeight="1" x14ac:dyDescent="0.2">
      <c r="P578" s="4"/>
    </row>
    <row r="579" spans="16:16" ht="15.75" customHeight="1" x14ac:dyDescent="0.2">
      <c r="P579" s="4"/>
    </row>
    <row r="580" spans="16:16" ht="15.75" customHeight="1" x14ac:dyDescent="0.2">
      <c r="P580" s="4"/>
    </row>
    <row r="581" spans="16:16" ht="15.75" customHeight="1" x14ac:dyDescent="0.2">
      <c r="P581" s="4"/>
    </row>
    <row r="582" spans="16:16" ht="15.75" customHeight="1" x14ac:dyDescent="0.2">
      <c r="P582" s="4"/>
    </row>
    <row r="583" spans="16:16" ht="15.75" customHeight="1" x14ac:dyDescent="0.2">
      <c r="P583" s="4"/>
    </row>
    <row r="584" spans="16:16" ht="15.75" customHeight="1" x14ac:dyDescent="0.2">
      <c r="P584" s="4"/>
    </row>
    <row r="585" spans="16:16" ht="15.75" customHeight="1" x14ac:dyDescent="0.2">
      <c r="P585" s="4"/>
    </row>
    <row r="586" spans="16:16" ht="15.75" customHeight="1" x14ac:dyDescent="0.2">
      <c r="P586" s="4"/>
    </row>
    <row r="587" spans="16:16" ht="15.75" customHeight="1" x14ac:dyDescent="0.2">
      <c r="P587" s="4"/>
    </row>
    <row r="588" spans="16:16" ht="15.75" customHeight="1" x14ac:dyDescent="0.2">
      <c r="P588" s="4"/>
    </row>
    <row r="589" spans="16:16" ht="15.75" customHeight="1" x14ac:dyDescent="0.2">
      <c r="P589" s="4"/>
    </row>
    <row r="590" spans="16:16" ht="15.75" customHeight="1" x14ac:dyDescent="0.2">
      <c r="P590" s="4"/>
    </row>
    <row r="591" spans="16:16" ht="15.75" customHeight="1" x14ac:dyDescent="0.2">
      <c r="P591" s="4"/>
    </row>
    <row r="592" spans="16:16" ht="15.75" customHeight="1" x14ac:dyDescent="0.2">
      <c r="P592" s="4"/>
    </row>
    <row r="593" spans="16:16" ht="15.75" customHeight="1" x14ac:dyDescent="0.2">
      <c r="P593" s="4"/>
    </row>
    <row r="594" spans="16:16" ht="15.75" customHeight="1" x14ac:dyDescent="0.2">
      <c r="P594" s="4"/>
    </row>
    <row r="595" spans="16:16" ht="15.75" customHeight="1" x14ac:dyDescent="0.2">
      <c r="P595" s="4"/>
    </row>
    <row r="596" spans="16:16" ht="15.75" customHeight="1" x14ac:dyDescent="0.2">
      <c r="P596" s="4"/>
    </row>
    <row r="597" spans="16:16" ht="15.75" customHeight="1" x14ac:dyDescent="0.2">
      <c r="P597" s="4"/>
    </row>
    <row r="598" spans="16:16" ht="15.75" customHeight="1" x14ac:dyDescent="0.2">
      <c r="P598" s="4"/>
    </row>
    <row r="599" spans="16:16" ht="15.75" customHeight="1" x14ac:dyDescent="0.2">
      <c r="P599" s="4"/>
    </row>
    <row r="600" spans="16:16" ht="15.75" customHeight="1" x14ac:dyDescent="0.2">
      <c r="P600" s="4"/>
    </row>
    <row r="601" spans="16:16" ht="15.75" customHeight="1" x14ac:dyDescent="0.2">
      <c r="P601" s="4"/>
    </row>
    <row r="602" spans="16:16" ht="15.75" customHeight="1" x14ac:dyDescent="0.2">
      <c r="P602" s="4"/>
    </row>
    <row r="603" spans="16:16" ht="15.75" customHeight="1" x14ac:dyDescent="0.2">
      <c r="P603" s="4"/>
    </row>
    <row r="604" spans="16:16" ht="15.75" customHeight="1" x14ac:dyDescent="0.2">
      <c r="P604" s="4"/>
    </row>
    <row r="605" spans="16:16" ht="15.75" customHeight="1" x14ac:dyDescent="0.2">
      <c r="P605" s="4"/>
    </row>
    <row r="606" spans="16:16" ht="15.75" customHeight="1" x14ac:dyDescent="0.2">
      <c r="P606" s="4"/>
    </row>
    <row r="607" spans="16:16" ht="15.75" customHeight="1" x14ac:dyDescent="0.2">
      <c r="P607" s="4"/>
    </row>
    <row r="608" spans="16:16" ht="15.75" customHeight="1" x14ac:dyDescent="0.2">
      <c r="P608" s="4"/>
    </row>
    <row r="609" spans="16:16" ht="15.75" customHeight="1" x14ac:dyDescent="0.2">
      <c r="P609" s="4"/>
    </row>
    <row r="610" spans="16:16" ht="15.75" customHeight="1" x14ac:dyDescent="0.2">
      <c r="P610" s="4"/>
    </row>
    <row r="611" spans="16:16" ht="15.75" customHeight="1" x14ac:dyDescent="0.2">
      <c r="P611" s="4"/>
    </row>
    <row r="612" spans="16:16" ht="15.75" customHeight="1" x14ac:dyDescent="0.2">
      <c r="P612" s="4"/>
    </row>
    <row r="613" spans="16:16" ht="15.75" customHeight="1" x14ac:dyDescent="0.2">
      <c r="P613" s="4"/>
    </row>
    <row r="614" spans="16:16" ht="15.75" customHeight="1" x14ac:dyDescent="0.2">
      <c r="P614" s="4"/>
    </row>
    <row r="615" spans="16:16" ht="15.75" customHeight="1" x14ac:dyDescent="0.2">
      <c r="P615" s="4"/>
    </row>
    <row r="616" spans="16:16" ht="15.75" customHeight="1" x14ac:dyDescent="0.2">
      <c r="P616" s="4"/>
    </row>
    <row r="617" spans="16:16" ht="15.75" customHeight="1" x14ac:dyDescent="0.2">
      <c r="P617" s="4"/>
    </row>
    <row r="618" spans="16:16" ht="15.75" customHeight="1" x14ac:dyDescent="0.2">
      <c r="P618" s="4"/>
    </row>
    <row r="619" spans="16:16" ht="15.75" customHeight="1" x14ac:dyDescent="0.2">
      <c r="P619" s="4"/>
    </row>
    <row r="620" spans="16:16" ht="15.75" customHeight="1" x14ac:dyDescent="0.2">
      <c r="P620" s="4"/>
    </row>
    <row r="621" spans="16:16" ht="15.75" customHeight="1" x14ac:dyDescent="0.2">
      <c r="P621" s="4"/>
    </row>
    <row r="622" spans="16:16" ht="15.75" customHeight="1" x14ac:dyDescent="0.2">
      <c r="P622" s="4"/>
    </row>
    <row r="623" spans="16:16" ht="15.75" customHeight="1" x14ac:dyDescent="0.2">
      <c r="P623" s="4"/>
    </row>
    <row r="624" spans="16:16" ht="15.75" customHeight="1" x14ac:dyDescent="0.2">
      <c r="P624" s="4"/>
    </row>
    <row r="625" spans="16:16" ht="15.75" customHeight="1" x14ac:dyDescent="0.2">
      <c r="P625" s="4"/>
    </row>
    <row r="626" spans="16:16" ht="15.75" customHeight="1" x14ac:dyDescent="0.2">
      <c r="P626" s="4"/>
    </row>
    <row r="627" spans="16:16" ht="15.75" customHeight="1" x14ac:dyDescent="0.2">
      <c r="P627" s="4"/>
    </row>
    <row r="628" spans="16:16" ht="15.75" customHeight="1" x14ac:dyDescent="0.2">
      <c r="P628" s="4"/>
    </row>
    <row r="629" spans="16:16" ht="15.75" customHeight="1" x14ac:dyDescent="0.2">
      <c r="P629" s="4"/>
    </row>
    <row r="630" spans="16:16" ht="15.75" customHeight="1" x14ac:dyDescent="0.2">
      <c r="P630" s="4"/>
    </row>
    <row r="631" spans="16:16" ht="15.75" customHeight="1" x14ac:dyDescent="0.2">
      <c r="P631" s="4"/>
    </row>
    <row r="632" spans="16:16" ht="15.75" customHeight="1" x14ac:dyDescent="0.2">
      <c r="P632" s="4"/>
    </row>
    <row r="633" spans="16:16" ht="15.75" customHeight="1" x14ac:dyDescent="0.2">
      <c r="P633" s="4"/>
    </row>
    <row r="634" spans="16:16" ht="15.75" customHeight="1" x14ac:dyDescent="0.2">
      <c r="P634" s="4"/>
    </row>
    <row r="635" spans="16:16" ht="15.75" customHeight="1" x14ac:dyDescent="0.2">
      <c r="P635" s="4"/>
    </row>
    <row r="636" spans="16:16" ht="15.75" customHeight="1" x14ac:dyDescent="0.2">
      <c r="P636" s="4"/>
    </row>
    <row r="637" spans="16:16" ht="15.75" customHeight="1" x14ac:dyDescent="0.2">
      <c r="P637" s="4"/>
    </row>
    <row r="638" spans="16:16" ht="15.75" customHeight="1" x14ac:dyDescent="0.2">
      <c r="P638" s="4"/>
    </row>
    <row r="639" spans="16:16" ht="15.75" customHeight="1" x14ac:dyDescent="0.2">
      <c r="P639" s="4"/>
    </row>
    <row r="640" spans="16:16" ht="15.75" customHeight="1" x14ac:dyDescent="0.2">
      <c r="P640" s="4"/>
    </row>
    <row r="641" spans="16:16" ht="15.75" customHeight="1" x14ac:dyDescent="0.2">
      <c r="P641" s="4"/>
    </row>
    <row r="642" spans="16:16" ht="15.75" customHeight="1" x14ac:dyDescent="0.2">
      <c r="P642" s="4"/>
    </row>
    <row r="643" spans="16:16" ht="15.75" customHeight="1" x14ac:dyDescent="0.2">
      <c r="P643" s="4"/>
    </row>
    <row r="644" spans="16:16" ht="15.75" customHeight="1" x14ac:dyDescent="0.2">
      <c r="P644" s="4"/>
    </row>
    <row r="645" spans="16:16" ht="15.75" customHeight="1" x14ac:dyDescent="0.2">
      <c r="P645" s="4"/>
    </row>
    <row r="646" spans="16:16" ht="15.75" customHeight="1" x14ac:dyDescent="0.2">
      <c r="P646" s="4"/>
    </row>
    <row r="647" spans="16:16" ht="15.75" customHeight="1" x14ac:dyDescent="0.2">
      <c r="P647" s="4"/>
    </row>
    <row r="648" spans="16:16" ht="15.75" customHeight="1" x14ac:dyDescent="0.2">
      <c r="P648" s="4"/>
    </row>
    <row r="649" spans="16:16" ht="15.75" customHeight="1" x14ac:dyDescent="0.2">
      <c r="P649" s="4"/>
    </row>
    <row r="650" spans="16:16" ht="15.75" customHeight="1" x14ac:dyDescent="0.2">
      <c r="P650" s="4"/>
    </row>
    <row r="651" spans="16:16" ht="15.75" customHeight="1" x14ac:dyDescent="0.2">
      <c r="P651" s="4"/>
    </row>
    <row r="652" spans="16:16" ht="15.75" customHeight="1" x14ac:dyDescent="0.2">
      <c r="P652" s="4"/>
    </row>
    <row r="653" spans="16:16" ht="15.75" customHeight="1" x14ac:dyDescent="0.2">
      <c r="P653" s="4"/>
    </row>
    <row r="654" spans="16:16" ht="15.75" customHeight="1" x14ac:dyDescent="0.2">
      <c r="P654" s="4"/>
    </row>
    <row r="655" spans="16:16" ht="15.75" customHeight="1" x14ac:dyDescent="0.2">
      <c r="P655" s="4"/>
    </row>
    <row r="656" spans="16:16" ht="15.75" customHeight="1" x14ac:dyDescent="0.2">
      <c r="P656" s="4"/>
    </row>
    <row r="657" spans="16:16" ht="15.75" customHeight="1" x14ac:dyDescent="0.2">
      <c r="P657" s="4"/>
    </row>
    <row r="658" spans="16:16" ht="15.75" customHeight="1" x14ac:dyDescent="0.2">
      <c r="P658" s="4"/>
    </row>
    <row r="659" spans="16:16" ht="15.75" customHeight="1" x14ac:dyDescent="0.2">
      <c r="P659" s="4"/>
    </row>
    <row r="660" spans="16:16" ht="15.75" customHeight="1" x14ac:dyDescent="0.2">
      <c r="P660" s="4"/>
    </row>
    <row r="661" spans="16:16" ht="15.75" customHeight="1" x14ac:dyDescent="0.2">
      <c r="P661" s="4"/>
    </row>
    <row r="662" spans="16:16" ht="15.75" customHeight="1" x14ac:dyDescent="0.2">
      <c r="P662" s="4"/>
    </row>
    <row r="663" spans="16:16" ht="15.75" customHeight="1" x14ac:dyDescent="0.2">
      <c r="P663" s="4"/>
    </row>
    <row r="664" spans="16:16" ht="15.75" customHeight="1" x14ac:dyDescent="0.2">
      <c r="P664" s="4"/>
    </row>
    <row r="665" spans="16:16" ht="15.75" customHeight="1" x14ac:dyDescent="0.2">
      <c r="P665" s="4"/>
    </row>
    <row r="666" spans="16:16" ht="15.75" customHeight="1" x14ac:dyDescent="0.2">
      <c r="P666" s="4"/>
    </row>
    <row r="667" spans="16:16" ht="15.75" customHeight="1" x14ac:dyDescent="0.2">
      <c r="P667" s="4"/>
    </row>
    <row r="668" spans="16:16" ht="15.75" customHeight="1" x14ac:dyDescent="0.2">
      <c r="P668" s="4"/>
    </row>
    <row r="669" spans="16:16" ht="15.75" customHeight="1" x14ac:dyDescent="0.2">
      <c r="P669" s="4"/>
    </row>
    <row r="670" spans="16:16" ht="15.75" customHeight="1" x14ac:dyDescent="0.2">
      <c r="P670" s="4"/>
    </row>
    <row r="671" spans="16:16" ht="15.75" customHeight="1" x14ac:dyDescent="0.2">
      <c r="P671" s="4"/>
    </row>
    <row r="672" spans="16:16" ht="15.75" customHeight="1" x14ac:dyDescent="0.2">
      <c r="P672" s="4"/>
    </row>
    <row r="673" spans="16:16" ht="15.75" customHeight="1" x14ac:dyDescent="0.2">
      <c r="P673" s="4"/>
    </row>
    <row r="674" spans="16:16" ht="15.75" customHeight="1" x14ac:dyDescent="0.2">
      <c r="P674" s="4"/>
    </row>
    <row r="675" spans="16:16" ht="15.75" customHeight="1" x14ac:dyDescent="0.2">
      <c r="P675" s="4"/>
    </row>
    <row r="676" spans="16:16" ht="15.75" customHeight="1" x14ac:dyDescent="0.2">
      <c r="P676" s="4"/>
    </row>
    <row r="677" spans="16:16" ht="15.75" customHeight="1" x14ac:dyDescent="0.2">
      <c r="P677" s="4"/>
    </row>
    <row r="678" spans="16:16" ht="15.75" customHeight="1" x14ac:dyDescent="0.2">
      <c r="P678" s="4"/>
    </row>
    <row r="679" spans="16:16" ht="15.75" customHeight="1" x14ac:dyDescent="0.2">
      <c r="P679" s="4"/>
    </row>
    <row r="680" spans="16:16" ht="15.75" customHeight="1" x14ac:dyDescent="0.2">
      <c r="P680" s="4"/>
    </row>
    <row r="681" spans="16:16" ht="15.75" customHeight="1" x14ac:dyDescent="0.2">
      <c r="P681" s="4"/>
    </row>
    <row r="682" spans="16:16" ht="15.75" customHeight="1" x14ac:dyDescent="0.2">
      <c r="P682" s="4"/>
    </row>
    <row r="683" spans="16:16" ht="15.75" customHeight="1" x14ac:dyDescent="0.2">
      <c r="P683" s="4"/>
    </row>
    <row r="684" spans="16:16" ht="15.75" customHeight="1" x14ac:dyDescent="0.2">
      <c r="P684" s="4"/>
    </row>
    <row r="685" spans="16:16" ht="15.75" customHeight="1" x14ac:dyDescent="0.2">
      <c r="P685" s="4"/>
    </row>
    <row r="686" spans="16:16" ht="15.75" customHeight="1" x14ac:dyDescent="0.2">
      <c r="P686" s="4"/>
    </row>
    <row r="687" spans="16:16" ht="15.75" customHeight="1" x14ac:dyDescent="0.2">
      <c r="P687" s="4"/>
    </row>
    <row r="688" spans="16:16" ht="15.75" customHeight="1" x14ac:dyDescent="0.2">
      <c r="P688" s="4"/>
    </row>
    <row r="689" spans="16:16" ht="15.75" customHeight="1" x14ac:dyDescent="0.2">
      <c r="P689" s="4"/>
    </row>
    <row r="690" spans="16:16" ht="15.75" customHeight="1" x14ac:dyDescent="0.2">
      <c r="P690" s="4"/>
    </row>
    <row r="691" spans="16:16" ht="15.75" customHeight="1" x14ac:dyDescent="0.2">
      <c r="P691" s="4"/>
    </row>
    <row r="692" spans="16:16" ht="15.75" customHeight="1" x14ac:dyDescent="0.2">
      <c r="P692" s="4"/>
    </row>
    <row r="693" spans="16:16" ht="15.75" customHeight="1" x14ac:dyDescent="0.2">
      <c r="P693" s="4"/>
    </row>
    <row r="694" spans="16:16" ht="15.75" customHeight="1" x14ac:dyDescent="0.2">
      <c r="P694" s="4"/>
    </row>
    <row r="695" spans="16:16" ht="15.75" customHeight="1" x14ac:dyDescent="0.2">
      <c r="P695" s="4"/>
    </row>
    <row r="696" spans="16:16" ht="15.75" customHeight="1" x14ac:dyDescent="0.2">
      <c r="P696" s="4"/>
    </row>
    <row r="697" spans="16:16" ht="15.75" customHeight="1" x14ac:dyDescent="0.2">
      <c r="P697" s="4"/>
    </row>
    <row r="698" spans="16:16" ht="15.75" customHeight="1" x14ac:dyDescent="0.2">
      <c r="P698" s="4"/>
    </row>
    <row r="699" spans="16:16" ht="15.75" customHeight="1" x14ac:dyDescent="0.2">
      <c r="P699" s="4"/>
    </row>
    <row r="700" spans="16:16" ht="15.75" customHeight="1" x14ac:dyDescent="0.2">
      <c r="P700" s="4"/>
    </row>
    <row r="701" spans="16:16" ht="15.75" customHeight="1" x14ac:dyDescent="0.2">
      <c r="P701" s="4"/>
    </row>
    <row r="702" spans="16:16" ht="15.75" customHeight="1" x14ac:dyDescent="0.2">
      <c r="P702" s="4"/>
    </row>
    <row r="703" spans="16:16" ht="15.75" customHeight="1" x14ac:dyDescent="0.2">
      <c r="P703" s="4"/>
    </row>
    <row r="704" spans="16:16" ht="15.75" customHeight="1" x14ac:dyDescent="0.2">
      <c r="P704" s="4"/>
    </row>
    <row r="705" spans="16:16" ht="15.75" customHeight="1" x14ac:dyDescent="0.2">
      <c r="P705" s="4"/>
    </row>
    <row r="706" spans="16:16" ht="15.75" customHeight="1" x14ac:dyDescent="0.2">
      <c r="P706" s="4"/>
    </row>
    <row r="707" spans="16:16" ht="15.75" customHeight="1" x14ac:dyDescent="0.2">
      <c r="P707" s="4"/>
    </row>
    <row r="708" spans="16:16" ht="15.75" customHeight="1" x14ac:dyDescent="0.2">
      <c r="P708" s="4"/>
    </row>
    <row r="709" spans="16:16" ht="15.75" customHeight="1" x14ac:dyDescent="0.2">
      <c r="P709" s="4"/>
    </row>
    <row r="710" spans="16:16" ht="15.75" customHeight="1" x14ac:dyDescent="0.2">
      <c r="P710" s="4"/>
    </row>
    <row r="711" spans="16:16" ht="15.75" customHeight="1" x14ac:dyDescent="0.2">
      <c r="P711" s="4"/>
    </row>
    <row r="712" spans="16:16" ht="15.75" customHeight="1" x14ac:dyDescent="0.2">
      <c r="P712" s="4"/>
    </row>
    <row r="713" spans="16:16" ht="15.75" customHeight="1" x14ac:dyDescent="0.2">
      <c r="P713" s="4"/>
    </row>
    <row r="714" spans="16:16" ht="15.75" customHeight="1" x14ac:dyDescent="0.2">
      <c r="P714" s="4"/>
    </row>
    <row r="715" spans="16:16" ht="15.75" customHeight="1" x14ac:dyDescent="0.2">
      <c r="P715" s="4"/>
    </row>
    <row r="716" spans="16:16" ht="15.75" customHeight="1" x14ac:dyDescent="0.2">
      <c r="P716" s="4"/>
    </row>
    <row r="717" spans="16:16" ht="15.75" customHeight="1" x14ac:dyDescent="0.2">
      <c r="P717" s="4"/>
    </row>
    <row r="718" spans="16:16" ht="15.75" customHeight="1" x14ac:dyDescent="0.2">
      <c r="P718" s="4"/>
    </row>
    <row r="719" spans="16:16" ht="15.75" customHeight="1" x14ac:dyDescent="0.2">
      <c r="P719" s="4"/>
    </row>
    <row r="720" spans="16:16" ht="15.75" customHeight="1" x14ac:dyDescent="0.2">
      <c r="P720" s="4"/>
    </row>
    <row r="721" spans="16:16" ht="15.75" customHeight="1" x14ac:dyDescent="0.2">
      <c r="P721" s="4"/>
    </row>
    <row r="722" spans="16:16" ht="15.75" customHeight="1" x14ac:dyDescent="0.2">
      <c r="P722" s="4"/>
    </row>
    <row r="723" spans="16:16" ht="15.75" customHeight="1" x14ac:dyDescent="0.2">
      <c r="P723" s="4"/>
    </row>
    <row r="724" spans="16:16" ht="15.75" customHeight="1" x14ac:dyDescent="0.2">
      <c r="P724" s="4"/>
    </row>
    <row r="725" spans="16:16" ht="15.75" customHeight="1" x14ac:dyDescent="0.2">
      <c r="P725" s="4"/>
    </row>
    <row r="726" spans="16:16" ht="15.75" customHeight="1" x14ac:dyDescent="0.2">
      <c r="P726" s="4"/>
    </row>
    <row r="727" spans="16:16" ht="15.75" customHeight="1" x14ac:dyDescent="0.2">
      <c r="P727" s="4"/>
    </row>
    <row r="728" spans="16:16" ht="15.75" customHeight="1" x14ac:dyDescent="0.2">
      <c r="P728" s="4"/>
    </row>
    <row r="729" spans="16:16" ht="15.75" customHeight="1" x14ac:dyDescent="0.2">
      <c r="P729" s="4"/>
    </row>
    <row r="730" spans="16:16" ht="15.75" customHeight="1" x14ac:dyDescent="0.2">
      <c r="P730" s="4"/>
    </row>
    <row r="731" spans="16:16" ht="15.75" customHeight="1" x14ac:dyDescent="0.2">
      <c r="P731" s="4"/>
    </row>
    <row r="732" spans="16:16" ht="15.75" customHeight="1" x14ac:dyDescent="0.2">
      <c r="P732" s="4"/>
    </row>
    <row r="733" spans="16:16" ht="15.75" customHeight="1" x14ac:dyDescent="0.2">
      <c r="P733" s="4"/>
    </row>
    <row r="734" spans="16:16" ht="15.75" customHeight="1" x14ac:dyDescent="0.2">
      <c r="P734" s="4"/>
    </row>
    <row r="735" spans="16:16" ht="15.75" customHeight="1" x14ac:dyDescent="0.2">
      <c r="P735" s="4"/>
    </row>
    <row r="736" spans="16:16" ht="15.75" customHeight="1" x14ac:dyDescent="0.2">
      <c r="P736" s="4"/>
    </row>
    <row r="737" spans="16:16" ht="15.75" customHeight="1" x14ac:dyDescent="0.2">
      <c r="P737" s="4"/>
    </row>
    <row r="738" spans="16:16" ht="15.75" customHeight="1" x14ac:dyDescent="0.2">
      <c r="P738" s="4"/>
    </row>
    <row r="739" spans="16:16" ht="15.75" customHeight="1" x14ac:dyDescent="0.2">
      <c r="P739" s="4"/>
    </row>
    <row r="740" spans="16:16" ht="15.75" customHeight="1" x14ac:dyDescent="0.2">
      <c r="P740" s="4"/>
    </row>
    <row r="741" spans="16:16" ht="15.75" customHeight="1" x14ac:dyDescent="0.2">
      <c r="P741" s="4"/>
    </row>
    <row r="742" spans="16:16" ht="15.75" customHeight="1" x14ac:dyDescent="0.2">
      <c r="P742" s="4"/>
    </row>
    <row r="743" spans="16:16" ht="15.75" customHeight="1" x14ac:dyDescent="0.2">
      <c r="P743" s="4"/>
    </row>
    <row r="744" spans="16:16" ht="15.75" customHeight="1" x14ac:dyDescent="0.2">
      <c r="P744" s="4"/>
    </row>
    <row r="745" spans="16:16" ht="15.75" customHeight="1" x14ac:dyDescent="0.2">
      <c r="P745" s="4"/>
    </row>
    <row r="746" spans="16:16" ht="15.75" customHeight="1" x14ac:dyDescent="0.2">
      <c r="P746" s="4"/>
    </row>
    <row r="747" spans="16:16" ht="15.75" customHeight="1" x14ac:dyDescent="0.2">
      <c r="P747" s="4"/>
    </row>
    <row r="748" spans="16:16" ht="15.75" customHeight="1" x14ac:dyDescent="0.2">
      <c r="P748" s="4"/>
    </row>
    <row r="749" spans="16:16" ht="15.75" customHeight="1" x14ac:dyDescent="0.2">
      <c r="P749" s="4"/>
    </row>
    <row r="750" spans="16:16" ht="15.75" customHeight="1" x14ac:dyDescent="0.2">
      <c r="P750" s="4"/>
    </row>
    <row r="751" spans="16:16" ht="15.75" customHeight="1" x14ac:dyDescent="0.2">
      <c r="P751" s="4"/>
    </row>
    <row r="752" spans="16:16" ht="15.75" customHeight="1" x14ac:dyDescent="0.2">
      <c r="P752" s="4"/>
    </row>
    <row r="753" spans="16:16" ht="15.75" customHeight="1" x14ac:dyDescent="0.2">
      <c r="P753" s="4"/>
    </row>
    <row r="754" spans="16:16" ht="15.75" customHeight="1" x14ac:dyDescent="0.2">
      <c r="P754" s="4"/>
    </row>
    <row r="755" spans="16:16" ht="15.75" customHeight="1" x14ac:dyDescent="0.2">
      <c r="P755" s="4"/>
    </row>
    <row r="756" spans="16:16" ht="15.75" customHeight="1" x14ac:dyDescent="0.2">
      <c r="P756" s="4"/>
    </row>
    <row r="757" spans="16:16" ht="15.75" customHeight="1" x14ac:dyDescent="0.2">
      <c r="P757" s="4"/>
    </row>
    <row r="758" spans="16:16" ht="15.75" customHeight="1" x14ac:dyDescent="0.2">
      <c r="P758" s="4"/>
    </row>
    <row r="759" spans="16:16" ht="15.75" customHeight="1" x14ac:dyDescent="0.2">
      <c r="P759" s="4"/>
    </row>
    <row r="760" spans="16:16" ht="15.75" customHeight="1" x14ac:dyDescent="0.2">
      <c r="P760" s="4"/>
    </row>
    <row r="761" spans="16:16" ht="15.75" customHeight="1" x14ac:dyDescent="0.2">
      <c r="P761" s="4"/>
    </row>
    <row r="762" spans="16:16" ht="15.75" customHeight="1" x14ac:dyDescent="0.2">
      <c r="P762" s="4"/>
    </row>
    <row r="763" spans="16:16" ht="15.75" customHeight="1" x14ac:dyDescent="0.2">
      <c r="P763" s="4"/>
    </row>
    <row r="764" spans="16:16" ht="15.75" customHeight="1" x14ac:dyDescent="0.2">
      <c r="P764" s="4"/>
    </row>
    <row r="765" spans="16:16" ht="15.75" customHeight="1" x14ac:dyDescent="0.2">
      <c r="P765" s="4"/>
    </row>
    <row r="766" spans="16:16" ht="15.75" customHeight="1" x14ac:dyDescent="0.2">
      <c r="P766" s="4"/>
    </row>
    <row r="767" spans="16:16" ht="15.75" customHeight="1" x14ac:dyDescent="0.2">
      <c r="P767" s="4"/>
    </row>
    <row r="768" spans="16:16" ht="15.75" customHeight="1" x14ac:dyDescent="0.2">
      <c r="P768" s="4"/>
    </row>
    <row r="769" spans="16:16" ht="15.75" customHeight="1" x14ac:dyDescent="0.2">
      <c r="P769" s="4"/>
    </row>
    <row r="770" spans="16:16" ht="15.75" customHeight="1" x14ac:dyDescent="0.2">
      <c r="P770" s="4"/>
    </row>
    <row r="771" spans="16:16" ht="15.75" customHeight="1" x14ac:dyDescent="0.2">
      <c r="P771" s="4"/>
    </row>
    <row r="772" spans="16:16" ht="15.75" customHeight="1" x14ac:dyDescent="0.2">
      <c r="P772" s="4"/>
    </row>
    <row r="773" spans="16:16" ht="15.75" customHeight="1" x14ac:dyDescent="0.2">
      <c r="P773" s="4"/>
    </row>
    <row r="774" spans="16:16" ht="15.75" customHeight="1" x14ac:dyDescent="0.2">
      <c r="P774" s="4"/>
    </row>
    <row r="775" spans="16:16" ht="15.75" customHeight="1" x14ac:dyDescent="0.2">
      <c r="P775" s="4"/>
    </row>
    <row r="776" spans="16:16" ht="15.75" customHeight="1" x14ac:dyDescent="0.2">
      <c r="P776" s="4"/>
    </row>
    <row r="777" spans="16:16" ht="15.75" customHeight="1" x14ac:dyDescent="0.2">
      <c r="P777" s="4"/>
    </row>
    <row r="778" spans="16:16" ht="15.75" customHeight="1" x14ac:dyDescent="0.2">
      <c r="P778" s="4"/>
    </row>
    <row r="779" spans="16:16" ht="15.75" customHeight="1" x14ac:dyDescent="0.2">
      <c r="P779" s="4"/>
    </row>
    <row r="780" spans="16:16" ht="15.75" customHeight="1" x14ac:dyDescent="0.2">
      <c r="P780" s="4"/>
    </row>
    <row r="781" spans="16:16" ht="15.75" customHeight="1" x14ac:dyDescent="0.2">
      <c r="P781" s="4"/>
    </row>
    <row r="782" spans="16:16" ht="15.75" customHeight="1" x14ac:dyDescent="0.2">
      <c r="P782" s="4"/>
    </row>
    <row r="783" spans="16:16" ht="15.75" customHeight="1" x14ac:dyDescent="0.2">
      <c r="P783" s="4"/>
    </row>
    <row r="784" spans="16:16" ht="15.75" customHeight="1" x14ac:dyDescent="0.2">
      <c r="P784" s="4"/>
    </row>
    <row r="785" spans="16:16" ht="15.75" customHeight="1" x14ac:dyDescent="0.2">
      <c r="P785" s="4"/>
    </row>
    <row r="786" spans="16:16" ht="15.75" customHeight="1" x14ac:dyDescent="0.2">
      <c r="P786" s="4"/>
    </row>
    <row r="787" spans="16:16" ht="15.75" customHeight="1" x14ac:dyDescent="0.2">
      <c r="P787" s="4"/>
    </row>
    <row r="788" spans="16:16" ht="15.75" customHeight="1" x14ac:dyDescent="0.2">
      <c r="P788" s="4"/>
    </row>
    <row r="789" spans="16:16" ht="15.75" customHeight="1" x14ac:dyDescent="0.2">
      <c r="P789" s="4"/>
    </row>
    <row r="790" spans="16:16" ht="15.75" customHeight="1" x14ac:dyDescent="0.2">
      <c r="P790" s="4"/>
    </row>
    <row r="791" spans="16:16" ht="15.75" customHeight="1" x14ac:dyDescent="0.2">
      <c r="P791" s="4"/>
    </row>
    <row r="792" spans="16:16" ht="15.75" customHeight="1" x14ac:dyDescent="0.2">
      <c r="P792" s="4"/>
    </row>
    <row r="793" spans="16:16" ht="15.75" customHeight="1" x14ac:dyDescent="0.2">
      <c r="P793" s="4"/>
    </row>
    <row r="794" spans="16:16" ht="15.75" customHeight="1" x14ac:dyDescent="0.2">
      <c r="P794" s="4"/>
    </row>
    <row r="795" spans="16:16" ht="15.75" customHeight="1" x14ac:dyDescent="0.2">
      <c r="P795" s="4"/>
    </row>
    <row r="796" spans="16:16" ht="15.75" customHeight="1" x14ac:dyDescent="0.2">
      <c r="P796" s="4"/>
    </row>
    <row r="797" spans="16:16" ht="15.75" customHeight="1" x14ac:dyDescent="0.2">
      <c r="P797" s="4"/>
    </row>
    <row r="798" spans="16:16" ht="15.75" customHeight="1" x14ac:dyDescent="0.2">
      <c r="P798" s="4"/>
    </row>
    <row r="799" spans="16:16" ht="15.75" customHeight="1" x14ac:dyDescent="0.2">
      <c r="P799" s="4"/>
    </row>
    <row r="800" spans="16:16" ht="15.75" customHeight="1" x14ac:dyDescent="0.2">
      <c r="P800" s="4"/>
    </row>
    <row r="801" spans="16:16" ht="15.75" customHeight="1" x14ac:dyDescent="0.2">
      <c r="P801" s="4"/>
    </row>
    <row r="802" spans="16:16" ht="15.75" customHeight="1" x14ac:dyDescent="0.2">
      <c r="P802" s="4"/>
    </row>
    <row r="803" spans="16:16" ht="15.75" customHeight="1" x14ac:dyDescent="0.2">
      <c r="P803" s="4"/>
    </row>
    <row r="804" spans="16:16" ht="15.75" customHeight="1" x14ac:dyDescent="0.2">
      <c r="P804" s="4"/>
    </row>
    <row r="805" spans="16:16" ht="15.75" customHeight="1" x14ac:dyDescent="0.2">
      <c r="P805" s="4"/>
    </row>
    <row r="806" spans="16:16" ht="15.75" customHeight="1" x14ac:dyDescent="0.2">
      <c r="P806" s="4"/>
    </row>
    <row r="807" spans="16:16" ht="15.75" customHeight="1" x14ac:dyDescent="0.2">
      <c r="P807" s="4"/>
    </row>
    <row r="808" spans="16:16" ht="15.75" customHeight="1" x14ac:dyDescent="0.2">
      <c r="P808" s="4"/>
    </row>
    <row r="809" spans="16:16" ht="15.75" customHeight="1" x14ac:dyDescent="0.2">
      <c r="P809" s="4"/>
    </row>
    <row r="810" spans="16:16" ht="15.75" customHeight="1" x14ac:dyDescent="0.2">
      <c r="P810" s="4"/>
    </row>
    <row r="811" spans="16:16" ht="15.75" customHeight="1" x14ac:dyDescent="0.2">
      <c r="P811" s="4"/>
    </row>
    <row r="812" spans="16:16" ht="15.75" customHeight="1" x14ac:dyDescent="0.2">
      <c r="P812" s="4"/>
    </row>
    <row r="813" spans="16:16" ht="15.75" customHeight="1" x14ac:dyDescent="0.2">
      <c r="P813" s="4"/>
    </row>
    <row r="814" spans="16:16" ht="15.75" customHeight="1" x14ac:dyDescent="0.2">
      <c r="P814" s="4"/>
    </row>
    <row r="815" spans="16:16" ht="15.75" customHeight="1" x14ac:dyDescent="0.2">
      <c r="P815" s="4"/>
    </row>
    <row r="816" spans="16:16" ht="15.75" customHeight="1" x14ac:dyDescent="0.2">
      <c r="P816" s="4"/>
    </row>
    <row r="817" spans="16:16" ht="15.75" customHeight="1" x14ac:dyDescent="0.2">
      <c r="P817" s="4"/>
    </row>
    <row r="818" spans="16:16" ht="15.75" customHeight="1" x14ac:dyDescent="0.2">
      <c r="P818" s="4"/>
    </row>
    <row r="819" spans="16:16" ht="15.75" customHeight="1" x14ac:dyDescent="0.2">
      <c r="P819" s="4"/>
    </row>
    <row r="820" spans="16:16" ht="15.75" customHeight="1" x14ac:dyDescent="0.2">
      <c r="P820" s="4"/>
    </row>
    <row r="821" spans="16:16" ht="15.75" customHeight="1" x14ac:dyDescent="0.2">
      <c r="P821" s="4"/>
    </row>
    <row r="822" spans="16:16" ht="15.75" customHeight="1" x14ac:dyDescent="0.2">
      <c r="P822" s="4"/>
    </row>
    <row r="823" spans="16:16" ht="15.75" customHeight="1" x14ac:dyDescent="0.2">
      <c r="P823" s="4"/>
    </row>
    <row r="824" spans="16:16" ht="15.75" customHeight="1" x14ac:dyDescent="0.2">
      <c r="P824" s="4"/>
    </row>
    <row r="825" spans="16:16" ht="15.75" customHeight="1" x14ac:dyDescent="0.2">
      <c r="P825" s="4"/>
    </row>
    <row r="826" spans="16:16" ht="15.75" customHeight="1" x14ac:dyDescent="0.2">
      <c r="P826" s="4"/>
    </row>
    <row r="827" spans="16:16" ht="15.75" customHeight="1" x14ac:dyDescent="0.2">
      <c r="P827" s="4"/>
    </row>
    <row r="828" spans="16:16" ht="15.75" customHeight="1" x14ac:dyDescent="0.2">
      <c r="P828" s="4"/>
    </row>
    <row r="829" spans="16:16" ht="15.75" customHeight="1" x14ac:dyDescent="0.2">
      <c r="P829" s="4"/>
    </row>
    <row r="830" spans="16:16" ht="15.75" customHeight="1" x14ac:dyDescent="0.2">
      <c r="P830" s="4"/>
    </row>
    <row r="831" spans="16:16" ht="15.75" customHeight="1" x14ac:dyDescent="0.2">
      <c r="P831" s="4"/>
    </row>
    <row r="832" spans="16:16" ht="15.75" customHeight="1" x14ac:dyDescent="0.2">
      <c r="P832" s="4"/>
    </row>
    <row r="833" spans="16:16" ht="15.75" customHeight="1" x14ac:dyDescent="0.2">
      <c r="P833" s="4"/>
    </row>
    <row r="834" spans="16:16" ht="15.75" customHeight="1" x14ac:dyDescent="0.2">
      <c r="P834" s="4"/>
    </row>
    <row r="835" spans="16:16" ht="15.75" customHeight="1" x14ac:dyDescent="0.2">
      <c r="P835" s="4"/>
    </row>
    <row r="836" spans="16:16" ht="15.75" customHeight="1" x14ac:dyDescent="0.2">
      <c r="P836" s="4"/>
    </row>
    <row r="837" spans="16:16" ht="15.75" customHeight="1" x14ac:dyDescent="0.2">
      <c r="P837" s="4"/>
    </row>
    <row r="838" spans="16:16" ht="15.75" customHeight="1" x14ac:dyDescent="0.2">
      <c r="P838" s="4"/>
    </row>
    <row r="839" spans="16:16" ht="15.75" customHeight="1" x14ac:dyDescent="0.2">
      <c r="P839" s="4"/>
    </row>
    <row r="840" spans="16:16" ht="15.75" customHeight="1" x14ac:dyDescent="0.2">
      <c r="P840" s="4"/>
    </row>
    <row r="841" spans="16:16" ht="15.75" customHeight="1" x14ac:dyDescent="0.2">
      <c r="P841" s="4"/>
    </row>
    <row r="842" spans="16:16" ht="15.75" customHeight="1" x14ac:dyDescent="0.2">
      <c r="P842" s="4"/>
    </row>
    <row r="843" spans="16:16" ht="15.75" customHeight="1" x14ac:dyDescent="0.2">
      <c r="P843" s="4"/>
    </row>
    <row r="844" spans="16:16" ht="15.75" customHeight="1" x14ac:dyDescent="0.2">
      <c r="P844" s="4"/>
    </row>
    <row r="845" spans="16:16" ht="15.75" customHeight="1" x14ac:dyDescent="0.2">
      <c r="P845" s="4"/>
    </row>
    <row r="846" spans="16:16" ht="15.75" customHeight="1" x14ac:dyDescent="0.2">
      <c r="P846" s="4"/>
    </row>
    <row r="847" spans="16:16" ht="15.75" customHeight="1" x14ac:dyDescent="0.2">
      <c r="P847" s="4"/>
    </row>
    <row r="848" spans="16:16" ht="15.75" customHeight="1" x14ac:dyDescent="0.2">
      <c r="P848" s="4"/>
    </row>
    <row r="849" spans="16:16" ht="15.75" customHeight="1" x14ac:dyDescent="0.2">
      <c r="P849" s="4"/>
    </row>
    <row r="850" spans="16:16" ht="15.75" customHeight="1" x14ac:dyDescent="0.2">
      <c r="P850" s="4"/>
    </row>
    <row r="851" spans="16:16" ht="15.75" customHeight="1" x14ac:dyDescent="0.2">
      <c r="P851" s="4"/>
    </row>
    <row r="852" spans="16:16" ht="15.75" customHeight="1" x14ac:dyDescent="0.2">
      <c r="P852" s="4"/>
    </row>
    <row r="853" spans="16:16" ht="15.75" customHeight="1" x14ac:dyDescent="0.2">
      <c r="P853" s="4"/>
    </row>
    <row r="854" spans="16:16" ht="15.75" customHeight="1" x14ac:dyDescent="0.2">
      <c r="P854" s="4"/>
    </row>
    <row r="855" spans="16:16" ht="15.75" customHeight="1" x14ac:dyDescent="0.2">
      <c r="P855" s="4"/>
    </row>
    <row r="856" spans="16:16" ht="15.75" customHeight="1" x14ac:dyDescent="0.2">
      <c r="P856" s="4"/>
    </row>
    <row r="857" spans="16:16" ht="15.75" customHeight="1" x14ac:dyDescent="0.2">
      <c r="P857" s="4"/>
    </row>
    <row r="858" spans="16:16" ht="15.75" customHeight="1" x14ac:dyDescent="0.2">
      <c r="P858" s="4"/>
    </row>
    <row r="859" spans="16:16" ht="15.75" customHeight="1" x14ac:dyDescent="0.2">
      <c r="P859" s="4"/>
    </row>
    <row r="860" spans="16:16" ht="15.75" customHeight="1" x14ac:dyDescent="0.2">
      <c r="P860" s="4"/>
    </row>
    <row r="861" spans="16:16" ht="15.75" customHeight="1" x14ac:dyDescent="0.2">
      <c r="P861" s="4"/>
    </row>
    <row r="862" spans="16:16" ht="15.75" customHeight="1" x14ac:dyDescent="0.2">
      <c r="P862" s="4"/>
    </row>
    <row r="863" spans="16:16" ht="15.75" customHeight="1" x14ac:dyDescent="0.2">
      <c r="P863" s="4"/>
    </row>
    <row r="864" spans="16:16" ht="15.75" customHeight="1" x14ac:dyDescent="0.2">
      <c r="P864" s="4"/>
    </row>
    <row r="865" spans="16:16" ht="15.75" customHeight="1" x14ac:dyDescent="0.2">
      <c r="P865" s="4"/>
    </row>
    <row r="866" spans="16:16" ht="15.75" customHeight="1" x14ac:dyDescent="0.2">
      <c r="P866" s="4"/>
    </row>
    <row r="867" spans="16:16" ht="15.75" customHeight="1" x14ac:dyDescent="0.2">
      <c r="P867" s="4"/>
    </row>
    <row r="868" spans="16:16" ht="15.75" customHeight="1" x14ac:dyDescent="0.2">
      <c r="P868" s="4"/>
    </row>
    <row r="869" spans="16:16" ht="15.75" customHeight="1" x14ac:dyDescent="0.2">
      <c r="P869" s="4"/>
    </row>
    <row r="870" spans="16:16" ht="15.75" customHeight="1" x14ac:dyDescent="0.2">
      <c r="P870" s="4"/>
    </row>
    <row r="871" spans="16:16" ht="15.75" customHeight="1" x14ac:dyDescent="0.2">
      <c r="P871" s="4"/>
    </row>
    <row r="872" spans="16:16" ht="15.75" customHeight="1" x14ac:dyDescent="0.2">
      <c r="P872" s="4"/>
    </row>
    <row r="873" spans="16:16" ht="15.75" customHeight="1" x14ac:dyDescent="0.2">
      <c r="P873" s="4"/>
    </row>
    <row r="874" spans="16:16" ht="15.75" customHeight="1" x14ac:dyDescent="0.2">
      <c r="P874" s="4"/>
    </row>
    <row r="875" spans="16:16" ht="15.75" customHeight="1" x14ac:dyDescent="0.2">
      <c r="P875" s="4"/>
    </row>
    <row r="876" spans="16:16" ht="15.75" customHeight="1" x14ac:dyDescent="0.2">
      <c r="P876" s="4"/>
    </row>
    <row r="877" spans="16:16" ht="15.75" customHeight="1" x14ac:dyDescent="0.2">
      <c r="P877" s="4"/>
    </row>
    <row r="878" spans="16:16" ht="15.75" customHeight="1" x14ac:dyDescent="0.2">
      <c r="P878" s="4"/>
    </row>
    <row r="879" spans="16:16" ht="15.75" customHeight="1" x14ac:dyDescent="0.2">
      <c r="P879" s="4"/>
    </row>
    <row r="880" spans="16:16" ht="15.75" customHeight="1" x14ac:dyDescent="0.2">
      <c r="P880" s="4"/>
    </row>
    <row r="881" spans="16:16" ht="15.75" customHeight="1" x14ac:dyDescent="0.2">
      <c r="P881" s="4"/>
    </row>
    <row r="882" spans="16:16" ht="15.75" customHeight="1" x14ac:dyDescent="0.2">
      <c r="P882" s="4"/>
    </row>
    <row r="883" spans="16:16" ht="15.75" customHeight="1" x14ac:dyDescent="0.2">
      <c r="P883" s="4"/>
    </row>
    <row r="884" spans="16:16" ht="15.75" customHeight="1" x14ac:dyDescent="0.2">
      <c r="P884" s="4"/>
    </row>
    <row r="885" spans="16:16" ht="15.75" customHeight="1" x14ac:dyDescent="0.2">
      <c r="P885" s="4"/>
    </row>
    <row r="886" spans="16:16" ht="15.75" customHeight="1" x14ac:dyDescent="0.2">
      <c r="P886" s="4"/>
    </row>
    <row r="887" spans="16:16" ht="15.75" customHeight="1" x14ac:dyDescent="0.2">
      <c r="P887" s="4"/>
    </row>
    <row r="888" spans="16:16" ht="15.75" customHeight="1" x14ac:dyDescent="0.2">
      <c r="P888" s="4"/>
    </row>
    <row r="889" spans="16:16" ht="15.75" customHeight="1" x14ac:dyDescent="0.2">
      <c r="P889" s="4"/>
    </row>
    <row r="890" spans="16:16" ht="15.75" customHeight="1" x14ac:dyDescent="0.2">
      <c r="P890" s="4"/>
    </row>
    <row r="891" spans="16:16" ht="15.75" customHeight="1" x14ac:dyDescent="0.2">
      <c r="P891" s="4"/>
    </row>
    <row r="892" spans="16:16" ht="15.75" customHeight="1" x14ac:dyDescent="0.2">
      <c r="P892" s="4"/>
    </row>
    <row r="893" spans="16:16" ht="15.75" customHeight="1" x14ac:dyDescent="0.2">
      <c r="P893" s="4"/>
    </row>
    <row r="894" spans="16:16" ht="15.75" customHeight="1" x14ac:dyDescent="0.2">
      <c r="P894" s="4"/>
    </row>
    <row r="895" spans="16:16" ht="15.75" customHeight="1" x14ac:dyDescent="0.2">
      <c r="P895" s="4"/>
    </row>
    <row r="896" spans="16:16" ht="15.75" customHeight="1" x14ac:dyDescent="0.2">
      <c r="P896" s="4"/>
    </row>
    <row r="897" spans="16:16" ht="15.75" customHeight="1" x14ac:dyDescent="0.2">
      <c r="P897" s="4"/>
    </row>
    <row r="898" spans="16:16" ht="15.75" customHeight="1" x14ac:dyDescent="0.2">
      <c r="P898" s="4"/>
    </row>
    <row r="899" spans="16:16" ht="15.75" customHeight="1" x14ac:dyDescent="0.2">
      <c r="P899" s="4"/>
    </row>
    <row r="900" spans="16:16" ht="15.75" customHeight="1" x14ac:dyDescent="0.2">
      <c r="P900" s="4"/>
    </row>
    <row r="901" spans="16:16" ht="15.75" customHeight="1" x14ac:dyDescent="0.2">
      <c r="P901" s="4"/>
    </row>
    <row r="902" spans="16:16" ht="15.75" customHeight="1" x14ac:dyDescent="0.2">
      <c r="P902" s="4"/>
    </row>
    <row r="903" spans="16:16" ht="15.75" customHeight="1" x14ac:dyDescent="0.2">
      <c r="P903" s="4"/>
    </row>
    <row r="904" spans="16:16" ht="15.75" customHeight="1" x14ac:dyDescent="0.2">
      <c r="P904" s="4"/>
    </row>
    <row r="905" spans="16:16" ht="15.75" customHeight="1" x14ac:dyDescent="0.2">
      <c r="P905" s="4"/>
    </row>
    <row r="906" spans="16:16" ht="15.75" customHeight="1" x14ac:dyDescent="0.2">
      <c r="P906" s="4"/>
    </row>
    <row r="907" spans="16:16" ht="15.75" customHeight="1" x14ac:dyDescent="0.2">
      <c r="P907" s="4"/>
    </row>
    <row r="908" spans="16:16" ht="15.75" customHeight="1" x14ac:dyDescent="0.2">
      <c r="P908" s="4"/>
    </row>
    <row r="909" spans="16:16" ht="15.75" customHeight="1" x14ac:dyDescent="0.2">
      <c r="P909" s="4"/>
    </row>
    <row r="910" spans="16:16" ht="15.75" customHeight="1" x14ac:dyDescent="0.2">
      <c r="P910" s="4"/>
    </row>
    <row r="911" spans="16:16" ht="15.75" customHeight="1" x14ac:dyDescent="0.2">
      <c r="P911" s="4"/>
    </row>
    <row r="912" spans="16:16" ht="15.75" customHeight="1" x14ac:dyDescent="0.2">
      <c r="P912" s="4"/>
    </row>
    <row r="913" spans="16:16" ht="15.75" customHeight="1" x14ac:dyDescent="0.2">
      <c r="P913" s="4"/>
    </row>
    <row r="914" spans="16:16" ht="15.75" customHeight="1" x14ac:dyDescent="0.2">
      <c r="P914" s="4"/>
    </row>
    <row r="915" spans="16:16" ht="15.75" customHeight="1" x14ac:dyDescent="0.2">
      <c r="P915" s="4"/>
    </row>
    <row r="916" spans="16:16" ht="15.75" customHeight="1" x14ac:dyDescent="0.2">
      <c r="P916" s="4"/>
    </row>
    <row r="917" spans="16:16" ht="15.75" customHeight="1" x14ac:dyDescent="0.2">
      <c r="P917" s="4"/>
    </row>
    <row r="918" spans="16:16" ht="15.75" customHeight="1" x14ac:dyDescent="0.2">
      <c r="P918" s="4"/>
    </row>
    <row r="919" spans="16:16" ht="15.75" customHeight="1" x14ac:dyDescent="0.2">
      <c r="P919" s="4"/>
    </row>
    <row r="920" spans="16:16" ht="15.75" customHeight="1" x14ac:dyDescent="0.2">
      <c r="P920" s="4"/>
    </row>
    <row r="921" spans="16:16" ht="15.75" customHeight="1" x14ac:dyDescent="0.2">
      <c r="P921" s="4"/>
    </row>
    <row r="922" spans="16:16" ht="15.75" customHeight="1" x14ac:dyDescent="0.2">
      <c r="P922" s="4"/>
    </row>
    <row r="923" spans="16:16" ht="15.75" customHeight="1" x14ac:dyDescent="0.2">
      <c r="P923" s="4"/>
    </row>
    <row r="924" spans="16:16" ht="15.75" customHeight="1" x14ac:dyDescent="0.2">
      <c r="P924" s="4"/>
    </row>
    <row r="925" spans="16:16" ht="15.75" customHeight="1" x14ac:dyDescent="0.2">
      <c r="P925" s="4"/>
    </row>
    <row r="926" spans="16:16" ht="15.75" customHeight="1" x14ac:dyDescent="0.2">
      <c r="P926" s="4"/>
    </row>
    <row r="927" spans="16:16" ht="15.75" customHeight="1" x14ac:dyDescent="0.2">
      <c r="P927" s="4"/>
    </row>
    <row r="928" spans="16:16" ht="15.75" customHeight="1" x14ac:dyDescent="0.2">
      <c r="P928" s="4"/>
    </row>
    <row r="929" spans="16:16" ht="15.75" customHeight="1" x14ac:dyDescent="0.2">
      <c r="P929" s="4"/>
    </row>
    <row r="930" spans="16:16" ht="15.75" customHeight="1" x14ac:dyDescent="0.2">
      <c r="P930" s="4"/>
    </row>
    <row r="931" spans="16:16" ht="15.75" customHeight="1" x14ac:dyDescent="0.2">
      <c r="P931" s="4"/>
    </row>
    <row r="932" spans="16:16" ht="15.75" customHeight="1" x14ac:dyDescent="0.2">
      <c r="P932" s="4"/>
    </row>
    <row r="933" spans="16:16" ht="15.75" customHeight="1" x14ac:dyDescent="0.2">
      <c r="P933" s="4"/>
    </row>
    <row r="934" spans="16:16" ht="15.75" customHeight="1" x14ac:dyDescent="0.2">
      <c r="P934" s="4"/>
    </row>
    <row r="935" spans="16:16" ht="15.75" customHeight="1" x14ac:dyDescent="0.2">
      <c r="P935" s="4"/>
    </row>
    <row r="936" spans="16:16" ht="15.75" customHeight="1" x14ac:dyDescent="0.2">
      <c r="P936" s="4"/>
    </row>
    <row r="937" spans="16:16" ht="15.75" customHeight="1" x14ac:dyDescent="0.2">
      <c r="P937" s="4"/>
    </row>
    <row r="938" spans="16:16" ht="15.75" customHeight="1" x14ac:dyDescent="0.2">
      <c r="P938" s="4"/>
    </row>
    <row r="939" spans="16:16" ht="15.75" customHeight="1" x14ac:dyDescent="0.2">
      <c r="P939" s="4"/>
    </row>
    <row r="940" spans="16:16" ht="15.75" customHeight="1" x14ac:dyDescent="0.2">
      <c r="P940" s="4"/>
    </row>
    <row r="941" spans="16:16" ht="15.75" customHeight="1" x14ac:dyDescent="0.2">
      <c r="P941" s="4"/>
    </row>
    <row r="942" spans="16:16" ht="15.75" customHeight="1" x14ac:dyDescent="0.2">
      <c r="P942" s="4"/>
    </row>
    <row r="943" spans="16:16" ht="15.75" customHeight="1" x14ac:dyDescent="0.2">
      <c r="P943" s="4"/>
    </row>
    <row r="944" spans="16:16" ht="15.75" customHeight="1" x14ac:dyDescent="0.2">
      <c r="P944" s="4"/>
    </row>
    <row r="945" spans="16:16" ht="15.75" customHeight="1" x14ac:dyDescent="0.2">
      <c r="P945" s="4"/>
    </row>
    <row r="946" spans="16:16" ht="15.75" customHeight="1" x14ac:dyDescent="0.2">
      <c r="P946" s="4"/>
    </row>
    <row r="947" spans="16:16" ht="15.75" customHeight="1" x14ac:dyDescent="0.2">
      <c r="P947" s="4"/>
    </row>
    <row r="948" spans="16:16" ht="15.75" customHeight="1" x14ac:dyDescent="0.2">
      <c r="P948" s="4"/>
    </row>
    <row r="949" spans="16:16" ht="15.75" customHeight="1" x14ac:dyDescent="0.2">
      <c r="P949" s="4"/>
    </row>
    <row r="950" spans="16:16" ht="15.75" customHeight="1" x14ac:dyDescent="0.2">
      <c r="P950" s="4"/>
    </row>
    <row r="951" spans="16:16" ht="15.75" customHeight="1" x14ac:dyDescent="0.2">
      <c r="P951" s="4"/>
    </row>
    <row r="952" spans="16:16" ht="15.75" customHeight="1" x14ac:dyDescent="0.2">
      <c r="P952" s="4"/>
    </row>
    <row r="953" spans="16:16" ht="15.75" customHeight="1" x14ac:dyDescent="0.2">
      <c r="P953" s="4"/>
    </row>
    <row r="954" spans="16:16" ht="15.75" customHeight="1" x14ac:dyDescent="0.2">
      <c r="P954" s="4"/>
    </row>
    <row r="955" spans="16:16" ht="15.75" customHeight="1" x14ac:dyDescent="0.2">
      <c r="P955" s="4"/>
    </row>
    <row r="956" spans="16:16" ht="15.75" customHeight="1" x14ac:dyDescent="0.2">
      <c r="P956" s="4"/>
    </row>
    <row r="957" spans="16:16" ht="15.75" customHeight="1" x14ac:dyDescent="0.2">
      <c r="P957" s="4"/>
    </row>
    <row r="958" spans="16:16" ht="15.75" customHeight="1" x14ac:dyDescent="0.2">
      <c r="P958" s="4"/>
    </row>
    <row r="959" spans="16:16" ht="15.75" customHeight="1" x14ac:dyDescent="0.2">
      <c r="P959" s="4"/>
    </row>
    <row r="960" spans="16:16" ht="15.75" customHeight="1" x14ac:dyDescent="0.2">
      <c r="P960" s="4"/>
    </row>
    <row r="961" spans="16:16" ht="15.75" customHeight="1" x14ac:dyDescent="0.2">
      <c r="P961" s="4"/>
    </row>
    <row r="962" spans="16:16" ht="15.75" customHeight="1" x14ac:dyDescent="0.2">
      <c r="P962" s="4"/>
    </row>
    <row r="963" spans="16:16" ht="15.75" customHeight="1" x14ac:dyDescent="0.2">
      <c r="P963" s="4"/>
    </row>
    <row r="964" spans="16:16" ht="15.75" customHeight="1" x14ac:dyDescent="0.2">
      <c r="P964" s="4"/>
    </row>
    <row r="965" spans="16:16" ht="15.75" customHeight="1" x14ac:dyDescent="0.2">
      <c r="P965" s="4"/>
    </row>
    <row r="966" spans="16:16" ht="15.75" customHeight="1" x14ac:dyDescent="0.2">
      <c r="P966" s="4"/>
    </row>
    <row r="967" spans="16:16" ht="15.75" customHeight="1" x14ac:dyDescent="0.2">
      <c r="P967" s="4"/>
    </row>
    <row r="968" spans="16:16" ht="15.75" customHeight="1" x14ac:dyDescent="0.2">
      <c r="P968" s="4"/>
    </row>
    <row r="969" spans="16:16" ht="15.75" customHeight="1" x14ac:dyDescent="0.2">
      <c r="P969" s="4"/>
    </row>
    <row r="970" spans="16:16" ht="15.75" customHeight="1" x14ac:dyDescent="0.2">
      <c r="P970" s="4"/>
    </row>
    <row r="971" spans="16:16" ht="15.75" customHeight="1" x14ac:dyDescent="0.2">
      <c r="P971" s="4"/>
    </row>
    <row r="972" spans="16:16" ht="15.75" customHeight="1" x14ac:dyDescent="0.2">
      <c r="P972" s="4"/>
    </row>
    <row r="973" spans="16:16" ht="15.75" customHeight="1" x14ac:dyDescent="0.2">
      <c r="P973" s="4"/>
    </row>
    <row r="974" spans="16:16" ht="15.75" customHeight="1" x14ac:dyDescent="0.2">
      <c r="P974" s="4"/>
    </row>
    <row r="975" spans="16:16" ht="15.75" customHeight="1" x14ac:dyDescent="0.2">
      <c r="P975" s="4"/>
    </row>
    <row r="976" spans="16:16" ht="15.75" customHeight="1" x14ac:dyDescent="0.2">
      <c r="P976" s="4"/>
    </row>
    <row r="977" spans="16:16" ht="15.75" customHeight="1" x14ac:dyDescent="0.2">
      <c r="P977" s="4"/>
    </row>
    <row r="978" spans="16:16" ht="15.75" customHeight="1" x14ac:dyDescent="0.2">
      <c r="P978" s="4"/>
    </row>
    <row r="979" spans="16:16" ht="15.75" customHeight="1" x14ac:dyDescent="0.2">
      <c r="P979" s="4"/>
    </row>
    <row r="980" spans="16:16" ht="15.75" customHeight="1" x14ac:dyDescent="0.2">
      <c r="P980" s="4"/>
    </row>
    <row r="981" spans="16:16" ht="15.75" customHeight="1" x14ac:dyDescent="0.2">
      <c r="P981" s="4"/>
    </row>
    <row r="982" spans="16:16" ht="15.75" customHeight="1" x14ac:dyDescent="0.2">
      <c r="P982" s="4"/>
    </row>
    <row r="983" spans="16:16" ht="15.75" customHeight="1" x14ac:dyDescent="0.2">
      <c r="P983" s="4"/>
    </row>
    <row r="984" spans="16:16" ht="15.75" customHeight="1" x14ac:dyDescent="0.2">
      <c r="P984" s="4"/>
    </row>
    <row r="985" spans="16:16" ht="15.75" customHeight="1" x14ac:dyDescent="0.2">
      <c r="P985" s="4"/>
    </row>
    <row r="986" spans="16:16" ht="15.75" customHeight="1" x14ac:dyDescent="0.2">
      <c r="P986" s="4"/>
    </row>
    <row r="987" spans="16:16" ht="15.75" customHeight="1" x14ac:dyDescent="0.2">
      <c r="P987" s="4"/>
    </row>
    <row r="988" spans="16:16" ht="15.75" customHeight="1" x14ac:dyDescent="0.2">
      <c r="P988" s="4"/>
    </row>
    <row r="989" spans="16:16" ht="15.75" customHeight="1" x14ac:dyDescent="0.2">
      <c r="P989" s="4"/>
    </row>
    <row r="990" spans="16:16" ht="15.75" customHeight="1" x14ac:dyDescent="0.2">
      <c r="P990" s="4"/>
    </row>
    <row r="991" spans="16:16" ht="15.75" customHeight="1" x14ac:dyDescent="0.2">
      <c r="P991" s="4"/>
    </row>
    <row r="992" spans="16:16" ht="15.75" customHeight="1" x14ac:dyDescent="0.2">
      <c r="P992" s="4"/>
    </row>
    <row r="993" spans="16:16" ht="15.75" customHeight="1" x14ac:dyDescent="0.2">
      <c r="P993" s="4"/>
    </row>
    <row r="994" spans="16:16" ht="15.75" customHeight="1" x14ac:dyDescent="0.2">
      <c r="P994" s="4"/>
    </row>
    <row r="995" spans="16:16" ht="15.75" customHeight="1" x14ac:dyDescent="0.2">
      <c r="P995" s="4"/>
    </row>
    <row r="996" spans="16:16" ht="15.75" customHeight="1" x14ac:dyDescent="0.2">
      <c r="P996" s="4"/>
    </row>
    <row r="997" spans="16:16" ht="15.75" customHeight="1" x14ac:dyDescent="0.2">
      <c r="P997" s="4"/>
    </row>
    <row r="998" spans="16:16" ht="15.75" customHeight="1" x14ac:dyDescent="0.2">
      <c r="P998" s="4"/>
    </row>
    <row r="999" spans="16:16" ht="15.75" customHeight="1" x14ac:dyDescent="0.2">
      <c r="P999" s="4"/>
    </row>
    <row r="1000" spans="16:16" ht="15.75" customHeight="1" x14ac:dyDescent="0.2">
      <c r="P1000" s="4"/>
    </row>
    <row r="1001" spans="16:16" ht="15.75" customHeight="1" x14ac:dyDescent="0.2">
      <c r="P1001" s="4"/>
    </row>
    <row r="1002" spans="16:16" ht="15.75" customHeight="1" x14ac:dyDescent="0.2">
      <c r="P1002" s="4"/>
    </row>
  </sheetData>
  <mergeCells count="223">
    <mergeCell ref="B119:O120"/>
    <mergeCell ref="H101:H102"/>
    <mergeCell ref="I101:I102"/>
    <mergeCell ref="J101:J102"/>
    <mergeCell ref="K101:K102"/>
    <mergeCell ref="A101:A102"/>
    <mergeCell ref="B101:B102"/>
    <mergeCell ref="C101:C102"/>
    <mergeCell ref="D101:D102"/>
    <mergeCell ref="E101:E102"/>
    <mergeCell ref="F101:F102"/>
    <mergeCell ref="G101:G102"/>
    <mergeCell ref="H96:H100"/>
    <mergeCell ref="I96:I100"/>
    <mergeCell ref="J96:J100"/>
    <mergeCell ref="K96:K100"/>
    <mergeCell ref="L96:L100"/>
    <mergeCell ref="M96:M100"/>
    <mergeCell ref="N96:N100"/>
    <mergeCell ref="O96:O100"/>
    <mergeCell ref="A96:A100"/>
    <mergeCell ref="B96:B100"/>
    <mergeCell ref="C96:C100"/>
    <mergeCell ref="D96:D100"/>
    <mergeCell ref="E96:E100"/>
    <mergeCell ref="F96:F100"/>
    <mergeCell ref="G96:G100"/>
    <mergeCell ref="J92:J95"/>
    <mergeCell ref="K92:K95"/>
    <mergeCell ref="L92:L95"/>
    <mergeCell ref="M92:M95"/>
    <mergeCell ref="N92:N95"/>
    <mergeCell ref="V96:V97"/>
    <mergeCell ref="W96:W97"/>
    <mergeCell ref="O92:O95"/>
    <mergeCell ref="P96:P97"/>
    <mergeCell ref="Q96:Q97"/>
    <mergeCell ref="R96:R97"/>
    <mergeCell ref="S96:S97"/>
    <mergeCell ref="T96:T97"/>
    <mergeCell ref="U96:U97"/>
    <mergeCell ref="A92:A95"/>
    <mergeCell ref="B92:B95"/>
    <mergeCell ref="C92:C95"/>
    <mergeCell ref="D92:D95"/>
    <mergeCell ref="E92:E95"/>
    <mergeCell ref="F92:F95"/>
    <mergeCell ref="G92:G95"/>
    <mergeCell ref="H92:H95"/>
    <mergeCell ref="I92:I95"/>
    <mergeCell ref="J87:J90"/>
    <mergeCell ref="K87:K90"/>
    <mergeCell ref="W87:W90"/>
    <mergeCell ref="C87:C90"/>
    <mergeCell ref="D87:D90"/>
    <mergeCell ref="E87:E90"/>
    <mergeCell ref="F87:F90"/>
    <mergeCell ref="G87:G90"/>
    <mergeCell ref="H87:H90"/>
    <mergeCell ref="I87:I90"/>
    <mergeCell ref="K41:K43"/>
    <mergeCell ref="L41:L43"/>
    <mergeCell ref="M41:M43"/>
    <mergeCell ref="N41:N43"/>
    <mergeCell ref="O41:O43"/>
    <mergeCell ref="D41:D43"/>
    <mergeCell ref="E41:E43"/>
    <mergeCell ref="F41:F43"/>
    <mergeCell ref="G41:G43"/>
    <mergeCell ref="H41:H43"/>
    <mergeCell ref="I41:I43"/>
    <mergeCell ref="J41:J43"/>
    <mergeCell ref="L38:L39"/>
    <mergeCell ref="M38:M39"/>
    <mergeCell ref="N38:N39"/>
    <mergeCell ref="O38:O39"/>
    <mergeCell ref="E38:E39"/>
    <mergeCell ref="F38:F39"/>
    <mergeCell ref="G38:G39"/>
    <mergeCell ref="H38:H39"/>
    <mergeCell ref="I38:I39"/>
    <mergeCell ref="J38:J39"/>
    <mergeCell ref="K38:K39"/>
    <mergeCell ref="L23:L24"/>
    <mergeCell ref="M23:M24"/>
    <mergeCell ref="N23:N24"/>
    <mergeCell ref="O23:O24"/>
    <mergeCell ref="E23:E24"/>
    <mergeCell ref="F23:F24"/>
    <mergeCell ref="G23:G24"/>
    <mergeCell ref="H23:H24"/>
    <mergeCell ref="I23:I24"/>
    <mergeCell ref="J23:J24"/>
    <mergeCell ref="K23:K24"/>
    <mergeCell ref="D49:D52"/>
    <mergeCell ref="E49:E52"/>
    <mergeCell ref="F49:F52"/>
    <mergeCell ref="G49:G52"/>
    <mergeCell ref="H49:H52"/>
    <mergeCell ref="I49:I52"/>
    <mergeCell ref="J49:J52"/>
    <mergeCell ref="K49:K52"/>
    <mergeCell ref="A47:A48"/>
    <mergeCell ref="B47:B48"/>
    <mergeCell ref="C47:C48"/>
    <mergeCell ref="D47:D48"/>
    <mergeCell ref="A49:A52"/>
    <mergeCell ref="B49:B52"/>
    <mergeCell ref="C49:C52"/>
    <mergeCell ref="J28:J29"/>
    <mergeCell ref="K28:K29"/>
    <mergeCell ref="L28:L29"/>
    <mergeCell ref="M28:M29"/>
    <mergeCell ref="N28:N29"/>
    <mergeCell ref="O28:O29"/>
    <mergeCell ref="C28:C29"/>
    <mergeCell ref="D28:D29"/>
    <mergeCell ref="E28:E29"/>
    <mergeCell ref="F28:F29"/>
    <mergeCell ref="G28:G29"/>
    <mergeCell ref="H28:H29"/>
    <mergeCell ref="I28:I29"/>
    <mergeCell ref="K20:K21"/>
    <mergeCell ref="L20:L21"/>
    <mergeCell ref="M20:M21"/>
    <mergeCell ref="N20:N21"/>
    <mergeCell ref="O20:O21"/>
    <mergeCell ref="D20:D21"/>
    <mergeCell ref="E20:E21"/>
    <mergeCell ref="F20:F21"/>
    <mergeCell ref="G20:G21"/>
    <mergeCell ref="H20:H21"/>
    <mergeCell ref="I20:I21"/>
    <mergeCell ref="J20:J21"/>
    <mergeCell ref="I12:I13"/>
    <mergeCell ref="J12:J13"/>
    <mergeCell ref="K12:K13"/>
    <mergeCell ref="L12:L13"/>
    <mergeCell ref="M12:M13"/>
    <mergeCell ref="N12:N13"/>
    <mergeCell ref="O12:O13"/>
    <mergeCell ref="B12:B13"/>
    <mergeCell ref="C12:C13"/>
    <mergeCell ref="D12:D13"/>
    <mergeCell ref="E12:E13"/>
    <mergeCell ref="F12:F13"/>
    <mergeCell ref="G12:G13"/>
    <mergeCell ref="H12:H13"/>
    <mergeCell ref="K8:O8"/>
    <mergeCell ref="P8:U8"/>
    <mergeCell ref="V8:V9"/>
    <mergeCell ref="W8:W9"/>
    <mergeCell ref="B4:S6"/>
    <mergeCell ref="A8:A10"/>
    <mergeCell ref="B8:B10"/>
    <mergeCell ref="C8:C10"/>
    <mergeCell ref="D8:D10"/>
    <mergeCell ref="E8:F8"/>
    <mergeCell ref="G8:J8"/>
    <mergeCell ref="H113:H114"/>
    <mergeCell ref="I113:I114"/>
    <mergeCell ref="J113:J114"/>
    <mergeCell ref="K113:K114"/>
    <mergeCell ref="A113:A114"/>
    <mergeCell ref="B113:B114"/>
    <mergeCell ref="C113:C114"/>
    <mergeCell ref="D113:D114"/>
    <mergeCell ref="E113:E114"/>
    <mergeCell ref="F113:F114"/>
    <mergeCell ref="G113:G114"/>
    <mergeCell ref="J73:J74"/>
    <mergeCell ref="K73:K74"/>
    <mergeCell ref="A73:A74"/>
    <mergeCell ref="B73:B74"/>
    <mergeCell ref="C73:C74"/>
    <mergeCell ref="D73:D74"/>
    <mergeCell ref="E73:E74"/>
    <mergeCell ref="F73:F74"/>
    <mergeCell ref="G73:G74"/>
    <mergeCell ref="C67:C69"/>
    <mergeCell ref="D67:D69"/>
    <mergeCell ref="E67:E69"/>
    <mergeCell ref="F67:F69"/>
    <mergeCell ref="G67:G69"/>
    <mergeCell ref="H67:H69"/>
    <mergeCell ref="I67:I69"/>
    <mergeCell ref="H73:H74"/>
    <mergeCell ref="I73:I74"/>
    <mergeCell ref="G58:G59"/>
    <mergeCell ref="H58:H59"/>
    <mergeCell ref="I58:I59"/>
    <mergeCell ref="J58:J59"/>
    <mergeCell ref="K58:K59"/>
    <mergeCell ref="J67:J69"/>
    <mergeCell ref="K67:K69"/>
    <mergeCell ref="H70:H72"/>
    <mergeCell ref="I70:I72"/>
    <mergeCell ref="J70:J72"/>
    <mergeCell ref="K70:K72"/>
    <mergeCell ref="M2:O2"/>
    <mergeCell ref="H103:H106"/>
    <mergeCell ref="I103:I106"/>
    <mergeCell ref="J103:J106"/>
    <mergeCell ref="K103:K106"/>
    <mergeCell ref="A103:A106"/>
    <mergeCell ref="B103:B106"/>
    <mergeCell ref="C103:C106"/>
    <mergeCell ref="D103:D106"/>
    <mergeCell ref="E103:E106"/>
    <mergeCell ref="F103:F106"/>
    <mergeCell ref="G103:G106"/>
    <mergeCell ref="I62:I66"/>
    <mergeCell ref="J62:J66"/>
    <mergeCell ref="K62:K66"/>
    <mergeCell ref="D58:D59"/>
    <mergeCell ref="C62:C63"/>
    <mergeCell ref="D62:D66"/>
    <mergeCell ref="E62:E66"/>
    <mergeCell ref="F62:F66"/>
    <mergeCell ref="G62:G66"/>
    <mergeCell ref="H62:H66"/>
    <mergeCell ref="E58:E59"/>
    <mergeCell ref="F58:F59"/>
  </mergeCells>
  <conditionalFormatting sqref="J60">
    <cfRule type="notContainsBlanks" dxfId="1" priority="1">
      <formula>LEN(TRIM(J60))&gt;0</formula>
    </cfRule>
  </conditionalFormatting>
  <conditionalFormatting sqref="W60">
    <cfRule type="notContainsBlanks" dxfId="0" priority="2">
      <formula>LEN(TRIM(W60))&gt;0</formula>
    </cfRule>
  </conditionalFormatting>
  <conditionalFormatting sqref="P96:U100 U101:U110">
    <cfRule type="colorScale" priority="3">
      <colorScale>
        <cfvo type="min"/>
        <cfvo type="max"/>
        <color rgb="FF57BB8A"/>
        <color rgb="FFFFFFFF"/>
      </colorScale>
    </cfRule>
  </conditionalFormatting>
  <pageMargins left="0.70866141732283472" right="0.70866141732283472" top="0.74803149606299213" bottom="0.74803149606299213" header="0" footer="0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6.625" customWidth="1"/>
    <col min="7" max="26" width="11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1:A1000"/>
  <sheetViews>
    <sheetView workbookViewId="0"/>
  </sheetViews>
  <sheetFormatPr defaultColWidth="12.625" defaultRowHeight="15" customHeight="1" x14ac:dyDescent="0.2"/>
  <cols>
    <col min="1" max="6" width="6.625" customWidth="1"/>
    <col min="7" max="26" width="11" customWidth="1"/>
  </cols>
  <sheetData>
    <row r="21" ht="15.75" customHeight="1" x14ac:dyDescent="0.2"/>
    <row r="22" ht="15.75" customHeight="1" x14ac:dyDescent="0.2"/>
    <row r="23" ht="15.75" customHeight="1" x14ac:dyDescent="0.2"/>
    <row r="24" ht="15.75" customHeight="1" x14ac:dyDescent="0.2"/>
    <row r="25" ht="15.75" customHeight="1" x14ac:dyDescent="0.2"/>
    <row r="26" ht="15.75" customHeight="1" x14ac:dyDescent="0.2"/>
    <row r="27" ht="15.75" customHeight="1" x14ac:dyDescent="0.2"/>
    <row r="28" ht="15.75" customHeight="1" x14ac:dyDescent="0.2"/>
    <row r="29" ht="15.75" customHeight="1" x14ac:dyDescent="0.2"/>
    <row r="30" ht="15.75" customHeight="1" x14ac:dyDescent="0.2"/>
    <row r="31" ht="15.75" customHeight="1" x14ac:dyDescent="0.2"/>
    <row r="32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2021-02-08T14:09:15Z</cp:lastPrinted>
  <dcterms:created xsi:type="dcterms:W3CDTF">2006-09-28T05:33:49Z</dcterms:created>
  <dcterms:modified xsi:type="dcterms:W3CDTF">2021-02-08T14:17:47Z</dcterms:modified>
</cp:coreProperties>
</file>