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0115" windowHeight="799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25725"/>
</workbook>
</file>

<file path=xl/calcChain.xml><?xml version="1.0" encoding="utf-8"?>
<calcChain xmlns="http://schemas.openxmlformats.org/spreadsheetml/2006/main">
  <c r="K64" i="4"/>
  <c r="K66"/>
  <c r="K68"/>
  <c r="K70"/>
  <c r="K71"/>
  <c r="K63"/>
  <c r="J64"/>
  <c r="J66"/>
  <c r="J68"/>
  <c r="J70"/>
  <c r="J63"/>
  <c r="H64"/>
  <c r="H66"/>
  <c r="H68"/>
  <c r="H70"/>
  <c r="H63"/>
  <c r="E68"/>
  <c r="D68"/>
  <c r="K43"/>
  <c r="K44"/>
  <c r="K42"/>
  <c r="I43"/>
  <c r="I44"/>
  <c r="I42"/>
  <c r="H43"/>
  <c r="H44"/>
  <c r="H42"/>
  <c r="K38"/>
  <c r="K39"/>
  <c r="K37"/>
  <c r="I38"/>
  <c r="I39"/>
  <c r="I37"/>
  <c r="H38"/>
  <c r="H39"/>
  <c r="H37"/>
  <c r="K31"/>
  <c r="I31"/>
  <c r="F31"/>
  <c r="K33"/>
  <c r="K34"/>
  <c r="I34"/>
  <c r="I33"/>
  <c r="H33"/>
  <c r="H34"/>
  <c r="H32"/>
  <c r="K32"/>
  <c r="I32"/>
  <c r="E49"/>
  <c r="E48"/>
  <c r="E47"/>
  <c r="E46"/>
  <c r="E44"/>
  <c r="E43"/>
  <c r="E42"/>
  <c r="E39"/>
  <c r="E38"/>
  <c r="E37"/>
  <c r="E34"/>
  <c r="E33"/>
  <c r="E32"/>
  <c r="E31"/>
  <c r="J12"/>
  <c r="J10"/>
  <c r="I10"/>
  <c r="I11"/>
  <c r="I9"/>
  <c r="E12"/>
  <c r="K12" s="1"/>
  <c r="E11"/>
  <c r="K11" s="1"/>
  <c r="E10"/>
  <c r="E9"/>
  <c r="K9" s="1"/>
  <c r="I20" l="1"/>
  <c r="K20"/>
  <c r="I22"/>
  <c r="K22"/>
  <c r="I24"/>
  <c r="K24"/>
  <c r="K10"/>
  <c r="J6"/>
  <c r="I6"/>
  <c r="I38" i="3" l="1"/>
  <c r="I37"/>
  <c r="I36"/>
  <c r="G8" i="5"/>
  <c r="K49" i="4"/>
  <c r="K6"/>
  <c r="J50" i="3"/>
  <c r="J54"/>
  <c r="J47"/>
  <c r="I52"/>
  <c r="E52"/>
  <c r="H52"/>
  <c r="F52"/>
  <c r="J52" l="1"/>
  <c r="I26"/>
  <c r="I27"/>
  <c r="I28"/>
  <c r="I31"/>
  <c r="I32"/>
  <c r="I33"/>
  <c r="I40"/>
  <c r="I41"/>
  <c r="I42"/>
  <c r="I43"/>
  <c r="I25"/>
  <c r="F26"/>
  <c r="F27"/>
  <c r="F28"/>
  <c r="F31"/>
  <c r="F32"/>
  <c r="F33"/>
  <c r="F36"/>
  <c r="J36" s="1"/>
  <c r="F37"/>
  <c r="J37" s="1"/>
  <c r="F38"/>
  <c r="J38" s="1"/>
  <c r="F40"/>
  <c r="F41"/>
  <c r="F42"/>
  <c r="F43"/>
  <c r="F25"/>
  <c r="J25" s="1"/>
  <c r="M25" s="1"/>
  <c r="M24" i="1"/>
  <c r="I24"/>
  <c r="F24"/>
  <c r="J43" i="3" l="1"/>
  <c r="J27"/>
  <c r="M27" s="1"/>
  <c r="J41"/>
  <c r="J42"/>
  <c r="J40"/>
  <c r="J32"/>
  <c r="J28"/>
  <c r="M28" s="1"/>
  <c r="J26"/>
  <c r="M26" s="1"/>
  <c r="J31"/>
  <c r="J33"/>
</calcChain>
</file>

<file path=xl/sharedStrings.xml><?xml version="1.0" encoding="utf-8"?>
<sst xmlns="http://schemas.openxmlformats.org/spreadsheetml/2006/main" count="408" uniqueCount="159">
  <si>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</si>
  <si>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</si>
  <si>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</si>
  <si>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</si>
  <si>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>5. Оцінка ефективності бюджетної програми за критеріями: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</si>
  <si>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</si>
  <si>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</si>
  <si>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</si>
  <si>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</si>
  <si>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</si>
  <si>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</si>
  <si>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</si>
  <si>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</si>
  <si>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</si>
  <si>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</si>
  <si>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Пояснення щодо причин відхилення касових видатків (наданих кредитів) від планового показника: пояснення відхилень надано окремо по кожному завданню</t>
  </si>
  <si>
    <t>  </t>
  </si>
  <si>
    <t>в т. ч. </t>
  </si>
  <si>
    <t>1.1 </t>
  </si>
  <si>
    <t>Забезпечити складання і надання кошторисної,звітної, фінансової документації, фінансування установ освіти згідно із затвердженими кошторисами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</si>
  <si>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виникли через економне витрачання затверджених видатків.</t>
  </si>
  <si>
    <t>1.2 </t>
  </si>
  <si>
    <t>ОЦІНКА ЕФЕКТИВНОСТІ БЮДЖЕТНОЇ ПРОГРАМИ</t>
  </si>
  <si>
    <t xml:space="preserve">5.2 "Виконання бюджетної програми за джерелами надходжень спеціального фонду": 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</si>
  <si>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</si>
  <si>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</si>
  <si>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</si>
  <si>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</si>
  <si>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</si>
  <si>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</si>
  <si>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</si>
  <si>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</si>
  <si>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</si>
  <si>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</si>
  <si>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</si>
  <si>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</si>
  <si>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</si>
  <si>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</si>
  <si>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</si>
  <si>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</si>
  <si>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</si>
  <si>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</si>
  <si>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</si>
  <si>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 xml:space="preserve">5.1 "Виконання бюджетної програми за напрямами використання бюджетних коштів": </t>
  </si>
  <si>
    <t>(тис. грн.)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</si>
  <si>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</si>
  <si>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</si>
  <si>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</si>
  <si>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>кількість централізованих бухгалтерій</t>
  </si>
  <si>
    <t>спеціалістів-централізованої бухгалтерії</t>
  </si>
  <si>
    <t>робітників-централізованої бухгалтерії</t>
  </si>
  <si>
    <t>продукту </t>
  </si>
  <si>
    <t>кількість закладів, які обслуговує централізована бухгалтерія</t>
  </si>
  <si>
    <t>кількість особових рахунків, які обслуговує централізована бухгалтерія</t>
  </si>
  <si>
    <t>ефективності </t>
  </si>
  <si>
    <t>кількість установ, які обслуговує 1 працівник централізованої бухгалтерії</t>
  </si>
  <si>
    <t>кількість особових рахунків, які обслуговує 1 працівник централізованої бухгалтерії</t>
  </si>
  <si>
    <t>якості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</si>
  <si>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</si>
  <si>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</si>
  <si>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</si>
  <si>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</si>
  <si>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</si>
  <si>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</si>
  <si>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</si>
  <si>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</si>
  <si>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</si>
  <si>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</si>
  <si>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</si>
  <si>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</si>
  <si>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</si>
  <si>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</si>
  <si>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</si>
  <si>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</si>
  <si>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</si>
  <si>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</si>
  <si>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</si>
  <si>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</si>
  <si>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</si>
  <si>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</si>
  <si>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</si>
  <si>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</si>
  <si>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</si>
  <si>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</si>
  <si>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</si>
  <si>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</si>
  <si>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</si>
  <si>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</si>
  <si>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</si>
  <si>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</si>
  <si>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</si>
  <si>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</si>
  <si>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</si>
  <si>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</si>
  <si>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</si>
  <si>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</si>
  <si>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</si>
  <si>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</si>
  <si>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</si>
  <si>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</si>
  <si>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</si>
  <si>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</si>
  <si>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</si>
  <si>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</si>
  <si>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</si>
  <si>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2.1</t>
  </si>
  <si>
    <t>2.2</t>
  </si>
  <si>
    <t>Головний бухгалтер </t>
  </si>
  <si>
    <t xml:space="preserve">_________           </t>
  </si>
  <si>
    <t xml:space="preserve">   (підпис) 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</si>
  <si>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 xml:space="preserve">____________ </t>
    </r>
    <r>
      <rPr>
        <u/>
        <sz val="12"/>
        <color theme="1"/>
        <rFont val="Times New Roman"/>
        <family val="1"/>
        <charset val="204"/>
      </rPr>
      <t>_Відділ освіти молоді та спорту виконавчого комітету Баштанської  міської  ради</t>
    </r>
    <r>
      <rPr>
        <sz val="12"/>
        <color theme="1"/>
        <rFont val="Times New Roman"/>
        <family val="1"/>
        <charset val="204"/>
      </rPr>
      <t>__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</si>
  <si>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_Відділ освіти молоді та спорту виконавчого комітету Баштанської  міської  ради</t>
    </r>
    <r>
      <rPr>
        <sz val="12"/>
        <color theme="1"/>
        <rFont val="Times New Roman"/>
        <family val="1"/>
        <charset val="204"/>
      </rPr>
      <t>__</t>
    </r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</si>
  <si>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обслуновуваннязатвердженими кошторисами</t>
  </si>
  <si>
    <t>Забезпечення надання якісних  послуг з  метою визначення особливих  потреб  дитини , розроблення рекомендацій щодо  програми навчання особливостей  організації психолого-педагогічної допомоги  дітям з особливими освітніми потребами</t>
  </si>
  <si>
    <t>Забезпечення збереження енергоресурсів</t>
  </si>
  <si>
    <t>Забезпечення реалізації інших  освітніх програм</t>
  </si>
  <si>
    <t xml:space="preserve"> </t>
  </si>
  <si>
    <t xml:space="preserve">  </t>
  </si>
  <si>
    <t>Пояснення причин наявності залишку надходжень спеціального фонду,  </t>
  </si>
  <si>
    <t>Пояснення причин відхилення фактичних обсягів надходжень від планових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</si>
  <si>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 </t>
  </si>
  <si>
    <t>кількість  груп централізованого господарського обслуговування</t>
  </si>
  <si>
    <t>Всього середньорічне число ставок/ штатних одиниць централізованої бухгалтерії  та групи госп.обліку у т.ч.</t>
  </si>
  <si>
    <t>кількість закладів, які обслуговує група централізованого господарського обслуговування</t>
  </si>
  <si>
    <t>Пояснення щодо розбіжностей між фактичними та плановими результативними показниками: розбіжності відсутні</t>
  </si>
  <si>
    <t>затрат</t>
  </si>
  <si>
    <t>Обсяг  видатків  на оплату  енергоносіїв та комунальних послуг -всього  з них</t>
  </si>
  <si>
    <t>-водопостачання та водовідведення</t>
  </si>
  <si>
    <t>-електроенергія</t>
  </si>
  <si>
    <t>-природний газ</t>
  </si>
  <si>
    <t>продукту</t>
  </si>
  <si>
    <t>Обсяг споживання енергоресурсів ,натуральні  одиниці   вт.ч.</t>
  </si>
  <si>
    <t>-електроенергії</t>
  </si>
  <si>
    <t>ефективності</t>
  </si>
  <si>
    <t>Середнє споживання комунальних  послуг  та енергоносіїв вт.ч.</t>
  </si>
  <si>
    <t>Річна економія  витрачання енергоресурсів  в  натуральному  виразі  в.т.ч.</t>
  </si>
  <si>
    <t>-водопостачання</t>
  </si>
  <si>
    <t>-природний  газ</t>
  </si>
  <si>
    <t>Н.М.Костіна</t>
  </si>
  <si>
    <r>
      <t>3. __</t>
    </r>
    <r>
      <rPr>
        <u/>
        <sz val="12"/>
        <color theme="1"/>
        <rFont val="Times New Roman"/>
        <family val="1"/>
        <charset val="204"/>
      </rPr>
      <t>0611161</t>
    </r>
    <r>
      <rPr>
        <sz val="12"/>
        <color theme="1"/>
        <rFont val="Times New Roman"/>
        <family val="1"/>
        <charset val="204"/>
      </rPr>
      <t>______   ____</t>
    </r>
    <r>
      <rPr>
        <u/>
        <sz val="12"/>
        <color theme="1"/>
        <rFont val="Times New Roman"/>
        <family val="1"/>
        <charset val="204"/>
      </rPr>
      <t xml:space="preserve">_____  Забезпечення діяльності інших закладіву сфері освіти______________   </t>
    </r>
    <r>
      <rPr>
        <sz val="12"/>
        <color theme="1"/>
        <rFont val="Times New Roman"/>
        <family val="1"/>
        <charset val="204"/>
      </rPr>
      <t xml:space="preserve">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</t>
    </r>
  </si>
  <si>
    <t xml:space="preserve">Придбання предметів довгострокового користування </t>
  </si>
  <si>
    <t xml:space="preserve">Економія коштів відсутня </t>
  </si>
  <si>
    <t>Обсяги  видатків  на придбання предметів довгострокового користування (в розрізі їх  видів)</t>
  </si>
  <si>
    <t>побутова  техніка</t>
  </si>
  <si>
    <t>кількість одиниць  придбаного обладанання</t>
  </si>
  <si>
    <t>Середні  витрати на придбання одиниці  обладанання</t>
  </si>
  <si>
    <t>Рівень оновлення матеріально-технічної  бази  у порівняні з  минулим  роком</t>
  </si>
  <si>
    <t>Придбання   обладнання   і предметів довгострокового користування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</si>
  <si>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</t>
  </si>
  <si>
    <t xml:space="preserve">                    </t>
  </si>
  <si>
    <t xml:space="preserve">за 2020 рік </t>
  </si>
  <si>
    <t>1.3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</si>
  <si>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</si>
  <si>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видатки  зазнали значних змін, в зв"язку з виведенням з відповідного  КФК видатків по МІРЦ .</t>
  </si>
  <si>
    <t>Пояснення щодо динаміки результативних показників за відповідним напрямом використання бюджетних коштів:показники  змін  відбулися за рахунок заповнення вакантної  посади  інженера з охорони праці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</si>
  <si>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відбулися зміни в використані натуральних показників та відповідно зменшилися видатки.</t>
  </si>
  <si>
    <t xml:space="preserve">Пояснення щодо динаміки результативних показників за відповідним напрямом використання бюджетних коштів: порівняння показників з попереднім роком було виявлено що змін не відбулося 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</si>
  <si>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забезпечення фінансування закладів освіти, контроль за веденням бухгалтерського обліку та звітності.</t>
    </r>
    <r>
      <rPr>
        <sz val="12"/>
        <color theme="1"/>
        <rFont val="Times New Roman"/>
        <family val="1"/>
        <charset val="204"/>
      </rPr>
      <t>________</t>
    </r>
  </si>
  <si>
    <t>"01"  лютого 2021 року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</si>
</sst>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0.00"/>
    <numFmt numFmtId="167" formatCode="#0.000000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15" fillId="0" borderId="17" xfId="0" applyNumberFormat="1" applyFont="1" applyBorder="1" applyAlignment="1">
      <alignment vertical="center" wrapText="1"/>
    </xf>
    <xf numFmtId="166" fontId="15" fillId="0" borderId="18" xfId="0" applyNumberFormat="1" applyFont="1" applyBorder="1" applyAlignment="1">
      <alignment vertical="center" wrapText="1"/>
    </xf>
    <xf numFmtId="166" fontId="13" fillId="0" borderId="17" xfId="0" applyNumberFormat="1" applyFont="1" applyBorder="1" applyAlignment="1">
      <alignment vertical="center" wrapText="1"/>
    </xf>
    <xf numFmtId="166" fontId="13" fillId="0" borderId="18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166" fontId="15" fillId="0" borderId="0" xfId="0" applyNumberFormat="1" applyFont="1" applyBorder="1" applyAlignment="1">
      <alignment vertical="center" wrapText="1"/>
    </xf>
    <xf numFmtId="166" fontId="13" fillId="0" borderId="0" xfId="0" applyNumberFormat="1" applyFont="1" applyBorder="1" applyAlignment="1">
      <alignment vertical="center" wrapText="1"/>
    </xf>
    <xf numFmtId="0" fontId="14" fillId="2" borderId="0" xfId="0" applyFont="1" applyFill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0" fillId="0" borderId="1" xfId="0" applyBorder="1"/>
    <xf numFmtId="0" fontId="16" fillId="0" borderId="22" xfId="0" applyNumberFormat="1" applyFont="1" applyBorder="1" applyAlignment="1">
      <alignment vertical="top" wrapText="1"/>
    </xf>
    <xf numFmtId="0" fontId="17" fillId="0" borderId="1" xfId="0" applyNumberFormat="1" applyFont="1" applyBorder="1" applyAlignment="1">
      <alignment vertical="top" wrapText="1"/>
    </xf>
    <xf numFmtId="166" fontId="17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/>
    <xf numFmtId="0" fontId="16" fillId="0" borderId="1" xfId="0" applyNumberFormat="1" applyFont="1" applyBorder="1" applyAlignment="1">
      <alignment vertical="top" wrapText="1"/>
    </xf>
    <xf numFmtId="166" fontId="16" fillId="0" borderId="1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top" wrapText="1"/>
    </xf>
    <xf numFmtId="0" fontId="0" fillId="2" borderId="0" xfId="0" applyFill="1"/>
    <xf numFmtId="0" fontId="16" fillId="2" borderId="0" xfId="0" applyNumberFormat="1" applyFont="1" applyFill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166" fontId="17" fillId="0" borderId="16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7" fontId="17" fillId="0" borderId="1" xfId="0" applyNumberFormat="1" applyFont="1" applyBorder="1" applyAlignment="1">
      <alignment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0" fontId="7" fillId="0" borderId="1" xfId="0" applyNumberFormat="1" applyFont="1" applyBorder="1" applyAlignment="1"/>
    <xf numFmtId="166" fontId="18" fillId="0" borderId="1" xfId="0" applyNumberFormat="1" applyFont="1" applyBorder="1" applyAlignment="1">
      <alignment wrapText="1"/>
    </xf>
    <xf numFmtId="166" fontId="19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10" fontId="7" fillId="0" borderId="5" xfId="0" applyNumberFormat="1" applyFont="1" applyBorder="1" applyAlignment="1">
      <alignment horizontal="center" vertical="top" wrapText="1"/>
    </xf>
    <xf numFmtId="10" fontId="7" fillId="0" borderId="2" xfId="0" applyNumberFormat="1" applyFont="1" applyBorder="1" applyAlignment="1">
      <alignment horizontal="center" vertical="top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6" xfId="0" applyFont="1" applyBorder="1"/>
    <xf numFmtId="10" fontId="7" fillId="0" borderId="1" xfId="0" applyNumberFormat="1" applyFont="1" applyBorder="1"/>
    <xf numFmtId="0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NumberFormat="1" applyFont="1" applyBorder="1" applyAlignment="1">
      <alignment vertical="top" wrapText="1"/>
    </xf>
    <xf numFmtId="166" fontId="18" fillId="0" borderId="1" xfId="0" applyNumberFormat="1" applyFont="1" applyBorder="1" applyAlignment="1">
      <alignment vertical="center" wrapText="1"/>
    </xf>
    <xf numFmtId="166" fontId="19" fillId="0" borderId="1" xfId="0" applyNumberFormat="1" applyFont="1" applyBorder="1" applyAlignment="1">
      <alignment vertical="center" wrapText="1"/>
    </xf>
    <xf numFmtId="167" fontId="1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10" fontId="1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6" fontId="17" fillId="0" borderId="16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 wrapText="1"/>
    </xf>
    <xf numFmtId="166" fontId="1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6" fillId="2" borderId="19" xfId="0" applyNumberFormat="1" applyFont="1" applyFill="1" applyBorder="1" applyAlignment="1">
      <alignment horizontal="center" vertical="top" wrapText="1"/>
    </xf>
    <xf numFmtId="0" fontId="16" fillId="2" borderId="2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9" fillId="0" borderId="16" xfId="0" applyNumberFormat="1" applyFont="1" applyBorder="1" applyAlignment="1">
      <alignment horizontal="center" vertical="top" wrapText="1"/>
    </xf>
    <xf numFmtId="0" fontId="19" fillId="0" borderId="17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opLeftCell="A3" workbookViewId="0">
      <selection activeCell="C22" sqref="C22:C23"/>
    </sheetView>
  </sheetViews>
  <sheetFormatPr defaultRowHeight="15"/>
  <cols>
    <col min="1" max="1" width="4.7109375" customWidth="1"/>
    <col min="2" max="2" width="7.5703125" customWidth="1"/>
    <col min="3" max="3" width="27.85546875" customWidth="1"/>
    <col min="5" max="5" width="10.42578125" customWidth="1"/>
    <col min="8" max="9" width="10.5703125" customWidth="1"/>
    <col min="12" max="12" width="5.5703125" customWidth="1"/>
  </cols>
  <sheetData>
    <row r="1" spans="1:13" ht="15.75" hidden="1">
      <c r="H1" s="1"/>
      <c r="I1" s="1"/>
      <c r="J1" s="1"/>
    </row>
    <row r="2" spans="1:13" ht="24.75" hidden="1" customHeight="1">
      <c r="H2" s="1"/>
      <c r="J2" s="89"/>
      <c r="K2" s="89"/>
      <c r="L2" s="89"/>
      <c r="M2" s="89"/>
    </row>
    <row r="3" spans="1:13" ht="17.25">
      <c r="A3" s="94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3" ht="17.25">
      <c r="A4" s="94" t="s">
        <v>150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3" ht="17.25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15.75" customHeight="1">
      <c r="A6" s="86" t="s">
        <v>110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91"/>
      <c r="M6" s="91"/>
    </row>
    <row r="7" spans="1:13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1"/>
      <c r="M7" s="91"/>
    </row>
    <row r="8" spans="1:13" hidden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91"/>
      <c r="M8" s="91"/>
    </row>
    <row r="9" spans="1:13" ht="25.5" customHeight="1">
      <c r="A9" s="86" t="s">
        <v>111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1"/>
      <c r="M9" s="91"/>
    </row>
    <row r="10" spans="1:13" ht="12" customHeight="1">
      <c r="A10" s="93" t="s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1"/>
      <c r="M10" s="91"/>
    </row>
    <row r="11" spans="1:13" hidden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1"/>
      <c r="M11" s="91"/>
    </row>
    <row r="12" spans="1:13" ht="31.5" customHeight="1">
      <c r="A12" s="86" t="s">
        <v>139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91"/>
      <c r="M12" s="91"/>
    </row>
    <row r="13" spans="1:13">
      <c r="A13" s="95" t="s">
        <v>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1"/>
      <c r="M13" s="91"/>
    </row>
    <row r="14" spans="1:13" ht="2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91"/>
      <c r="M14" s="91"/>
    </row>
    <row r="15" spans="1:13" ht="15.75" customHeight="1">
      <c r="A15" s="86" t="s">
        <v>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91"/>
      <c r="M15" s="91"/>
    </row>
    <row r="16" spans="1:13" ht="36.75" customHeight="1">
      <c r="A16" s="87" t="s">
        <v>152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91"/>
      <c r="M16" s="91"/>
    </row>
    <row r="17" spans="1:13" hidden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91"/>
      <c r="M17" s="91"/>
    </row>
    <row r="18" spans="1:13" ht="15.75" customHeight="1">
      <c r="A18" s="86" t="s">
        <v>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91"/>
      <c r="M18" s="91"/>
    </row>
    <row r="19" spans="1:13" ht="1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91"/>
      <c r="M19" s="91"/>
    </row>
    <row r="20" spans="1:13" ht="15.75">
      <c r="A20" s="86" t="s">
        <v>43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92"/>
      <c r="M20" s="92"/>
    </row>
    <row r="21" spans="1:1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90" t="s">
        <v>44</v>
      </c>
      <c r="M21" s="90"/>
    </row>
    <row r="22" spans="1:13" ht="15.75">
      <c r="A22" s="4"/>
      <c r="B22" s="85" t="s">
        <v>5</v>
      </c>
      <c r="C22" s="85" t="s">
        <v>6</v>
      </c>
      <c r="D22" s="85" t="s">
        <v>7</v>
      </c>
      <c r="E22" s="85"/>
      <c r="F22" s="85"/>
      <c r="G22" s="85" t="s">
        <v>8</v>
      </c>
      <c r="H22" s="85"/>
      <c r="I22" s="85"/>
      <c r="J22" s="85" t="s">
        <v>9</v>
      </c>
      <c r="K22" s="85"/>
      <c r="L22" s="85"/>
      <c r="M22" s="85"/>
    </row>
    <row r="23" spans="1:13" ht="25.5">
      <c r="A23" s="4"/>
      <c r="B23" s="85"/>
      <c r="C23" s="85"/>
      <c r="D23" s="5" t="s">
        <v>10</v>
      </c>
      <c r="E23" s="5" t="s">
        <v>11</v>
      </c>
      <c r="F23" s="5" t="s">
        <v>12</v>
      </c>
      <c r="G23" s="5" t="s">
        <v>10</v>
      </c>
      <c r="H23" s="5" t="s">
        <v>11</v>
      </c>
      <c r="I23" s="5" t="s">
        <v>12</v>
      </c>
      <c r="J23" s="5" t="s">
        <v>10</v>
      </c>
      <c r="K23" s="85" t="s">
        <v>11</v>
      </c>
      <c r="L23" s="85"/>
      <c r="M23" s="5" t="s">
        <v>12</v>
      </c>
    </row>
    <row r="24" spans="1:13" ht="15.75">
      <c r="A24" s="4"/>
      <c r="B24" s="5" t="s">
        <v>13</v>
      </c>
      <c r="C24" s="6" t="s">
        <v>14</v>
      </c>
      <c r="D24" s="5">
        <v>3165.5079999999998</v>
      </c>
      <c r="E24" s="28">
        <v>26</v>
      </c>
      <c r="F24" s="5">
        <f>SUM(D24:E24)</f>
        <v>3191.5079999999998</v>
      </c>
      <c r="G24" s="5">
        <v>3099.29</v>
      </c>
      <c r="H24" s="5">
        <v>13.85</v>
      </c>
      <c r="I24" s="5">
        <f>SUM(G24:H24)</f>
        <v>3113.14</v>
      </c>
      <c r="J24" s="5">
        <v>-66.216999999999999</v>
      </c>
      <c r="K24" s="85">
        <v>-12.15</v>
      </c>
      <c r="L24" s="85"/>
      <c r="M24" s="5">
        <f>SUM(J24:L24)</f>
        <v>-78.367000000000004</v>
      </c>
    </row>
    <row r="25" spans="1:13" ht="18.75" customHeight="1">
      <c r="A25" s="4"/>
      <c r="B25" s="85" t="s">
        <v>15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5.75">
      <c r="A26" s="4"/>
      <c r="B26" s="6" t="s">
        <v>16</v>
      </c>
      <c r="C26" s="7" t="s">
        <v>17</v>
      </c>
      <c r="D26" s="5" t="s">
        <v>16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85" t="s">
        <v>16</v>
      </c>
      <c r="L26" s="85"/>
      <c r="M26" s="5" t="s">
        <v>16</v>
      </c>
    </row>
    <row r="27" spans="1:13" ht="75" customHeight="1">
      <c r="A27" s="4"/>
      <c r="B27" s="5" t="s">
        <v>18</v>
      </c>
      <c r="C27" s="26" t="s">
        <v>112</v>
      </c>
      <c r="D27" s="5">
        <v>3101.4</v>
      </c>
      <c r="E27" s="5">
        <v>0</v>
      </c>
      <c r="F27" s="5">
        <v>3101.4</v>
      </c>
      <c r="G27" s="5">
        <v>3054.991</v>
      </c>
      <c r="H27" s="5">
        <v>0</v>
      </c>
      <c r="I27" s="5">
        <v>3054.991</v>
      </c>
      <c r="J27" s="5">
        <v>-46.408000000000001</v>
      </c>
      <c r="K27" s="85">
        <v>0</v>
      </c>
      <c r="L27" s="85"/>
      <c r="M27" s="5">
        <v>-46.408000000000001</v>
      </c>
    </row>
    <row r="28" spans="1:13" ht="25.5" customHeight="1">
      <c r="A28" s="4"/>
      <c r="B28" s="85" t="s">
        <v>20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37.5" customHeight="1">
      <c r="A29" s="4"/>
      <c r="B29" s="57" t="s">
        <v>21</v>
      </c>
      <c r="C29" s="26" t="s">
        <v>114</v>
      </c>
      <c r="D29" s="5">
        <v>64.108000000000004</v>
      </c>
      <c r="E29" s="5">
        <v>0</v>
      </c>
      <c r="F29" s="5">
        <v>64.108000000000004</v>
      </c>
      <c r="G29" s="5">
        <v>44.298999999999999</v>
      </c>
      <c r="H29" s="5">
        <v>0</v>
      </c>
      <c r="I29" s="5">
        <v>44.298999999999999</v>
      </c>
      <c r="J29" s="5">
        <v>-19.808</v>
      </c>
      <c r="K29" s="85">
        <v>0</v>
      </c>
      <c r="L29" s="85"/>
      <c r="M29" s="5">
        <v>-19.808</v>
      </c>
    </row>
    <row r="30" spans="1:13" ht="32.25" customHeight="1">
      <c r="A30" s="4"/>
      <c r="B30" s="85" t="s">
        <v>20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5.5">
      <c r="B31" s="58" t="s">
        <v>151</v>
      </c>
      <c r="C31" s="27" t="s">
        <v>140</v>
      </c>
      <c r="D31" s="24">
        <v>0</v>
      </c>
      <c r="E31" s="24">
        <v>26</v>
      </c>
      <c r="F31" s="24">
        <v>26</v>
      </c>
      <c r="G31" s="24">
        <v>0</v>
      </c>
      <c r="H31" s="24">
        <v>13.85</v>
      </c>
      <c r="I31" s="24">
        <v>13.85</v>
      </c>
      <c r="J31" s="24">
        <v>0</v>
      </c>
      <c r="K31" s="85">
        <v>-12.15</v>
      </c>
      <c r="L31" s="85"/>
      <c r="M31" s="24">
        <v>-12.15</v>
      </c>
    </row>
    <row r="32" spans="1:13" ht="27" customHeight="1">
      <c r="B32" s="85" t="s">
        <v>20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</sheetData>
  <mergeCells count="35">
    <mergeCell ref="J2:M2"/>
    <mergeCell ref="L21:M21"/>
    <mergeCell ref="A18:K18"/>
    <mergeCell ref="A19:K19"/>
    <mergeCell ref="A20:K20"/>
    <mergeCell ref="L6:M20"/>
    <mergeCell ref="A12:K12"/>
    <mergeCell ref="A9:K9"/>
    <mergeCell ref="A10:K10"/>
    <mergeCell ref="A11:K11"/>
    <mergeCell ref="A3:K3"/>
    <mergeCell ref="A4:K4"/>
    <mergeCell ref="A6:K6"/>
    <mergeCell ref="A7:K7"/>
    <mergeCell ref="A8:K8"/>
    <mergeCell ref="A13:K13"/>
    <mergeCell ref="A14:K14"/>
    <mergeCell ref="A15:K15"/>
    <mergeCell ref="A16:K16"/>
    <mergeCell ref="A17:K17"/>
    <mergeCell ref="K31:L31"/>
    <mergeCell ref="K24:L24"/>
    <mergeCell ref="B25:M25"/>
    <mergeCell ref="K26:L26"/>
    <mergeCell ref="B22:B23"/>
    <mergeCell ref="C22:C23"/>
    <mergeCell ref="D22:F22"/>
    <mergeCell ref="G22:I22"/>
    <mergeCell ref="J22:M22"/>
    <mergeCell ref="K23:L23"/>
    <mergeCell ref="B32:M32"/>
    <mergeCell ref="K29:L29"/>
    <mergeCell ref="B30:M30"/>
    <mergeCell ref="K27:L27"/>
    <mergeCell ref="B28:M28"/>
  </mergeCells>
  <pageMargins left="0.7" right="0.7" top="0.22" bottom="0.2" header="0.22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opLeftCell="A13" workbookViewId="0">
      <selection activeCell="E14" sqref="E14"/>
    </sheetView>
  </sheetViews>
  <sheetFormatPr defaultRowHeight="15"/>
  <cols>
    <col min="1" max="1" width="8" customWidth="1"/>
    <col min="2" max="2" width="35.28515625" customWidth="1"/>
    <col min="3" max="3" width="16.42578125" customWidth="1"/>
    <col min="4" max="4" width="15.85546875" customWidth="1"/>
    <col min="5" max="5" width="19" customWidth="1"/>
  </cols>
  <sheetData>
    <row r="1" spans="1:9" ht="15.75">
      <c r="A1" s="96" t="s">
        <v>23</v>
      </c>
      <c r="B1" s="96"/>
      <c r="C1" s="96"/>
      <c r="D1" s="96"/>
      <c r="E1" s="96"/>
      <c r="F1" s="96"/>
      <c r="G1" s="96"/>
      <c r="H1" s="96"/>
      <c r="I1" s="96"/>
    </row>
    <row r="2" spans="1:9">
      <c r="E2" s="11" t="s">
        <v>44</v>
      </c>
    </row>
    <row r="3" spans="1:9" ht="25.5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</row>
    <row r="4" spans="1:9" ht="16.5" customHeight="1">
      <c r="A4" s="9" t="s">
        <v>13</v>
      </c>
      <c r="B4" s="10" t="s">
        <v>24</v>
      </c>
      <c r="C4" s="9" t="s">
        <v>25</v>
      </c>
      <c r="D4" s="9" t="s">
        <v>16</v>
      </c>
      <c r="E4" s="9" t="s">
        <v>25</v>
      </c>
    </row>
    <row r="5" spans="1:9">
      <c r="A5" s="9" t="s">
        <v>16</v>
      </c>
      <c r="B5" s="10" t="s">
        <v>26</v>
      </c>
      <c r="C5" s="9" t="s">
        <v>16</v>
      </c>
      <c r="D5" s="9" t="s">
        <v>16</v>
      </c>
      <c r="E5" s="9" t="s">
        <v>16</v>
      </c>
    </row>
    <row r="6" spans="1:9" ht="17.25" customHeight="1">
      <c r="A6" s="9" t="s">
        <v>18</v>
      </c>
      <c r="B6" s="10" t="s">
        <v>27</v>
      </c>
      <c r="C6" s="9" t="s">
        <v>25</v>
      </c>
      <c r="D6" s="9" t="s">
        <v>16</v>
      </c>
      <c r="E6" s="9" t="s">
        <v>25</v>
      </c>
    </row>
    <row r="7" spans="1:9" ht="17.25" customHeight="1">
      <c r="A7" s="9" t="s">
        <v>21</v>
      </c>
      <c r="B7" s="10" t="s">
        <v>28</v>
      </c>
      <c r="C7" s="9" t="s">
        <v>25</v>
      </c>
      <c r="D7" s="9" t="s">
        <v>16</v>
      </c>
      <c r="E7" s="9" t="s">
        <v>25</v>
      </c>
    </row>
    <row r="8" spans="1:9" ht="30" customHeight="1">
      <c r="A8" s="97" t="s">
        <v>118</v>
      </c>
      <c r="B8" s="98"/>
      <c r="C8" s="98"/>
      <c r="D8" s="98"/>
      <c r="E8" s="99"/>
    </row>
    <row r="9" spans="1:9" ht="20.25" customHeight="1">
      <c r="A9" s="9" t="s">
        <v>29</v>
      </c>
      <c r="B9" s="10" t="s">
        <v>30</v>
      </c>
      <c r="C9" s="9" t="s">
        <v>116</v>
      </c>
      <c r="D9" s="9" t="s">
        <v>116</v>
      </c>
      <c r="E9" s="9" t="s">
        <v>116</v>
      </c>
    </row>
    <row r="10" spans="1:9">
      <c r="A10" s="9" t="s">
        <v>16</v>
      </c>
      <c r="B10" s="10" t="s">
        <v>26</v>
      </c>
      <c r="C10" s="9" t="s">
        <v>16</v>
      </c>
      <c r="D10" s="9" t="s">
        <v>16</v>
      </c>
      <c r="E10" s="9" t="s">
        <v>16</v>
      </c>
    </row>
    <row r="11" spans="1:9" ht="18.75" customHeight="1">
      <c r="A11" s="9" t="s">
        <v>31</v>
      </c>
      <c r="B11" s="10" t="s">
        <v>32</v>
      </c>
      <c r="C11" s="9" t="s">
        <v>116</v>
      </c>
      <c r="D11" s="9" t="s">
        <v>16</v>
      </c>
      <c r="E11" s="9"/>
    </row>
    <row r="12" spans="1:9" ht="18.75" customHeight="1">
      <c r="A12" s="9" t="s">
        <v>33</v>
      </c>
      <c r="B12" s="10" t="s">
        <v>34</v>
      </c>
      <c r="C12" s="9" t="s">
        <v>16</v>
      </c>
      <c r="D12" s="9" t="s">
        <v>16</v>
      </c>
      <c r="E12" s="9" t="s">
        <v>16</v>
      </c>
    </row>
    <row r="13" spans="1:9" ht="18.75" customHeight="1">
      <c r="A13" s="9" t="s">
        <v>35</v>
      </c>
      <c r="B13" s="10" t="s">
        <v>36</v>
      </c>
      <c r="C13" s="9" t="s">
        <v>16</v>
      </c>
      <c r="D13" s="9" t="s">
        <v>16</v>
      </c>
      <c r="E13" s="9" t="s">
        <v>16</v>
      </c>
    </row>
    <row r="14" spans="1:9" ht="18.75" customHeight="1">
      <c r="A14" s="9" t="s">
        <v>37</v>
      </c>
      <c r="B14" s="10" t="s">
        <v>38</v>
      </c>
      <c r="C14" s="9" t="s">
        <v>116</v>
      </c>
      <c r="D14" s="9" t="s">
        <v>117</v>
      </c>
      <c r="E14" s="9"/>
    </row>
    <row r="15" spans="1:9" ht="51" customHeight="1">
      <c r="A15" s="97" t="s">
        <v>119</v>
      </c>
      <c r="B15" s="98"/>
      <c r="C15" s="98"/>
      <c r="D15" s="98"/>
      <c r="E15" s="99"/>
    </row>
    <row r="16" spans="1:9" ht="19.5" customHeight="1">
      <c r="A16" s="9" t="s">
        <v>39</v>
      </c>
      <c r="B16" s="10" t="s">
        <v>40</v>
      </c>
      <c r="C16" s="9" t="s">
        <v>25</v>
      </c>
      <c r="D16" s="9" t="s">
        <v>116</v>
      </c>
      <c r="E16" s="9" t="s">
        <v>16</v>
      </c>
    </row>
    <row r="17" spans="1:5">
      <c r="A17" s="9" t="s">
        <v>16</v>
      </c>
      <c r="B17" s="10" t="s">
        <v>26</v>
      </c>
      <c r="C17" s="9" t="s">
        <v>16</v>
      </c>
      <c r="D17" s="9" t="s">
        <v>16</v>
      </c>
      <c r="E17" s="9" t="s">
        <v>16</v>
      </c>
    </row>
    <row r="18" spans="1:5" ht="18.75" customHeight="1">
      <c r="A18" s="9" t="s">
        <v>41</v>
      </c>
      <c r="B18" s="10" t="s">
        <v>27</v>
      </c>
      <c r="C18" s="9" t="s">
        <v>25</v>
      </c>
      <c r="D18" s="9" t="s">
        <v>116</v>
      </c>
      <c r="E18" s="9" t="s">
        <v>16</v>
      </c>
    </row>
    <row r="19" spans="1:5" ht="18.75" customHeight="1">
      <c r="A19" s="9" t="s">
        <v>42</v>
      </c>
      <c r="B19" s="10" t="s">
        <v>28</v>
      </c>
      <c r="C19" s="9" t="s">
        <v>25</v>
      </c>
      <c r="D19" s="9" t="s">
        <v>116</v>
      </c>
      <c r="E19" s="9" t="s">
        <v>16</v>
      </c>
    </row>
    <row r="20" spans="1:5" ht="42.75" customHeight="1">
      <c r="A20" s="97" t="s">
        <v>120</v>
      </c>
      <c r="B20" s="98"/>
      <c r="C20" s="98"/>
      <c r="D20" s="98"/>
      <c r="E20" s="99"/>
    </row>
  </sheetData>
  <mergeCells count="4">
    <mergeCell ref="A1:I1"/>
    <mergeCell ref="A8:E8"/>
    <mergeCell ref="A15:E15"/>
    <mergeCell ref="A20:E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="60" zoomScaleNormal="100" workbookViewId="0">
      <selection activeCell="J58" sqref="J58"/>
    </sheetView>
  </sheetViews>
  <sheetFormatPr defaultRowHeight="15"/>
  <cols>
    <col min="1" max="1" width="4.140625" customWidth="1"/>
    <col min="2" max="2" width="2.5703125" customWidth="1"/>
    <col min="3" max="3" width="23.5703125" customWidth="1"/>
    <col min="11" max="11" width="6.85546875" customWidth="1"/>
    <col min="12" max="12" width="6.42578125" customWidth="1"/>
  </cols>
  <sheetData>
    <row r="1" spans="1:13" ht="16.5" customHeight="1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0.25" customHeight="1">
      <c r="L2" s="116" t="s">
        <v>44</v>
      </c>
      <c r="M2" s="116"/>
    </row>
    <row r="3" spans="1:13" ht="25.5" customHeight="1">
      <c r="A3" s="114" t="s">
        <v>5</v>
      </c>
      <c r="B3" s="124"/>
      <c r="C3" s="127" t="s">
        <v>6</v>
      </c>
      <c r="D3" s="97" t="s">
        <v>46</v>
      </c>
      <c r="E3" s="98"/>
      <c r="F3" s="99"/>
      <c r="G3" s="97" t="s">
        <v>8</v>
      </c>
      <c r="H3" s="98"/>
      <c r="I3" s="99"/>
      <c r="J3" s="97" t="s">
        <v>9</v>
      </c>
      <c r="K3" s="98"/>
      <c r="L3" s="98"/>
      <c r="M3" s="99"/>
    </row>
    <row r="4" spans="1:13" ht="25.5">
      <c r="A4" s="125"/>
      <c r="B4" s="126"/>
      <c r="C4" s="128"/>
      <c r="D4" s="9" t="s">
        <v>10</v>
      </c>
      <c r="E4" s="9" t="s">
        <v>11</v>
      </c>
      <c r="F4" s="9" t="s">
        <v>12</v>
      </c>
      <c r="G4" s="9" t="s">
        <v>10</v>
      </c>
      <c r="H4" s="9" t="s">
        <v>11</v>
      </c>
      <c r="I4" s="9" t="s">
        <v>12</v>
      </c>
      <c r="J4" s="9" t="s">
        <v>10</v>
      </c>
      <c r="K4" s="97" t="s">
        <v>11</v>
      </c>
      <c r="L4" s="99"/>
      <c r="M4" s="9" t="s">
        <v>12</v>
      </c>
    </row>
    <row r="5" spans="1:13" ht="31.5" customHeight="1">
      <c r="A5" s="118" t="s">
        <v>19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>
      <c r="A6" s="97" t="s">
        <v>13</v>
      </c>
      <c r="B6" s="99"/>
      <c r="C6" s="10" t="s">
        <v>47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7" t="s">
        <v>16</v>
      </c>
      <c r="L6" s="99"/>
      <c r="M6" s="9" t="s">
        <v>16</v>
      </c>
    </row>
    <row r="7" spans="1:13" ht="24.75" customHeight="1">
      <c r="A7" s="97"/>
      <c r="B7" s="99"/>
      <c r="C7" s="10" t="s">
        <v>48</v>
      </c>
      <c r="D7" s="14">
        <v>1</v>
      </c>
      <c r="E7" s="14"/>
      <c r="F7" s="14">
        <v>1</v>
      </c>
      <c r="G7" s="14">
        <v>1</v>
      </c>
      <c r="H7" s="14"/>
      <c r="I7" s="14">
        <v>1</v>
      </c>
      <c r="J7" s="14">
        <v>0</v>
      </c>
      <c r="K7" s="122"/>
      <c r="L7" s="123"/>
      <c r="M7" s="14">
        <v>0</v>
      </c>
    </row>
    <row r="8" spans="1:13" ht="51.75" customHeight="1">
      <c r="A8" s="97"/>
      <c r="B8" s="99"/>
      <c r="C8" s="10" t="s">
        <v>121</v>
      </c>
      <c r="D8" s="14">
        <v>1</v>
      </c>
      <c r="E8" s="14"/>
      <c r="F8" s="14">
        <v>1</v>
      </c>
      <c r="G8" s="14">
        <v>1</v>
      </c>
      <c r="H8" s="14"/>
      <c r="I8" s="14">
        <v>1</v>
      </c>
      <c r="J8" s="14">
        <v>0</v>
      </c>
      <c r="K8" s="122"/>
      <c r="L8" s="123"/>
      <c r="M8" s="14">
        <v>0</v>
      </c>
    </row>
    <row r="9" spans="1:13" ht="51.75" customHeight="1">
      <c r="A9" s="97"/>
      <c r="B9" s="99"/>
      <c r="C9" s="10" t="s">
        <v>122</v>
      </c>
      <c r="D9" s="9">
        <v>24</v>
      </c>
      <c r="E9" s="9"/>
      <c r="F9" s="9">
        <v>24</v>
      </c>
      <c r="G9" s="14">
        <v>24</v>
      </c>
      <c r="H9" s="14">
        <v>0</v>
      </c>
      <c r="I9" s="14">
        <v>24</v>
      </c>
      <c r="J9" s="9">
        <v>0</v>
      </c>
      <c r="K9" s="97"/>
      <c r="L9" s="99"/>
      <c r="M9" s="9">
        <v>0</v>
      </c>
    </row>
    <row r="10" spans="1:13" ht="30" hidden="1" customHeight="1">
      <c r="A10" s="97"/>
      <c r="B10" s="99"/>
      <c r="C10" s="10" t="s">
        <v>49</v>
      </c>
      <c r="D10" s="14">
        <v>26</v>
      </c>
      <c r="E10" s="14"/>
      <c r="F10" s="14">
        <v>26</v>
      </c>
      <c r="G10" s="9">
        <v>24.25</v>
      </c>
      <c r="H10" s="9"/>
      <c r="I10" s="9">
        <v>24.25</v>
      </c>
      <c r="J10" s="9">
        <v>-1.75</v>
      </c>
      <c r="K10" s="97"/>
      <c r="L10" s="99"/>
      <c r="M10" s="9">
        <v>-1.75</v>
      </c>
    </row>
    <row r="11" spans="1:13" ht="33.75" hidden="1" customHeight="1">
      <c r="A11" s="97"/>
      <c r="B11" s="99"/>
      <c r="C11" s="10" t="s">
        <v>50</v>
      </c>
      <c r="D11" s="9">
        <v>0.75</v>
      </c>
      <c r="E11" s="9"/>
      <c r="F11" s="9">
        <v>0.75</v>
      </c>
      <c r="G11" s="9">
        <v>0.75</v>
      </c>
      <c r="H11" s="9"/>
      <c r="I11" s="9">
        <v>0.75</v>
      </c>
      <c r="J11" s="14">
        <v>0</v>
      </c>
      <c r="K11" s="122"/>
      <c r="L11" s="123"/>
      <c r="M11" s="14">
        <v>0</v>
      </c>
    </row>
    <row r="12" spans="1:13" ht="25.5" customHeight="1">
      <c r="A12" s="97" t="s">
        <v>124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3">
      <c r="A13" s="97" t="s">
        <v>29</v>
      </c>
      <c r="B13" s="99"/>
      <c r="C13" s="10" t="s">
        <v>51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  <c r="K13" s="97" t="s">
        <v>16</v>
      </c>
      <c r="L13" s="99"/>
      <c r="M13" s="9" t="s">
        <v>16</v>
      </c>
    </row>
    <row r="14" spans="1:13" ht="38.25" customHeight="1">
      <c r="A14" s="97" t="s">
        <v>16</v>
      </c>
      <c r="B14" s="99"/>
      <c r="C14" s="10" t="s">
        <v>52</v>
      </c>
      <c r="D14" s="14">
        <v>30</v>
      </c>
      <c r="E14" s="14"/>
      <c r="F14" s="14">
        <v>30</v>
      </c>
      <c r="G14" s="14">
        <v>30</v>
      </c>
      <c r="H14" s="14"/>
      <c r="I14" s="14">
        <v>30</v>
      </c>
      <c r="J14" s="14">
        <v>0</v>
      </c>
      <c r="K14" s="122"/>
      <c r="L14" s="123"/>
      <c r="M14" s="14">
        <v>0</v>
      </c>
    </row>
    <row r="15" spans="1:13" ht="39.75" hidden="1" customHeight="1">
      <c r="A15" s="97"/>
      <c r="B15" s="99"/>
      <c r="C15" s="10" t="s">
        <v>53</v>
      </c>
      <c r="D15" s="14">
        <v>1880</v>
      </c>
      <c r="E15" s="14"/>
      <c r="F15" s="14">
        <v>1880</v>
      </c>
      <c r="G15" s="14">
        <v>1802</v>
      </c>
      <c r="H15" s="14"/>
      <c r="I15" s="14">
        <v>1802</v>
      </c>
      <c r="J15" s="14">
        <v>-78</v>
      </c>
      <c r="K15" s="122"/>
      <c r="L15" s="123"/>
      <c r="M15" s="14">
        <v>-78</v>
      </c>
    </row>
    <row r="16" spans="1:13" ht="65.25" customHeight="1">
      <c r="A16" s="97" t="s">
        <v>16</v>
      </c>
      <c r="B16" s="99"/>
      <c r="C16" s="10" t="s">
        <v>123</v>
      </c>
      <c r="D16" s="14">
        <v>30</v>
      </c>
      <c r="E16" s="14"/>
      <c r="F16" s="14">
        <v>30</v>
      </c>
      <c r="G16" s="14">
        <v>30</v>
      </c>
      <c r="H16" s="14"/>
      <c r="I16" s="14">
        <v>30</v>
      </c>
      <c r="J16" s="14">
        <v>0</v>
      </c>
      <c r="K16" s="122"/>
      <c r="L16" s="123"/>
      <c r="M16" s="14">
        <v>0</v>
      </c>
    </row>
    <row r="17" spans="1:18" ht="19.5" customHeight="1">
      <c r="A17" s="97" t="s">
        <v>124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8" ht="17.25" customHeight="1">
      <c r="A18" s="97" t="s">
        <v>39</v>
      </c>
      <c r="B18" s="99"/>
      <c r="C18" s="10" t="s">
        <v>54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  <c r="K18" s="97" t="s">
        <v>16</v>
      </c>
      <c r="L18" s="99"/>
      <c r="M18" s="9" t="s">
        <v>16</v>
      </c>
    </row>
    <row r="19" spans="1:18" ht="42.75" customHeight="1">
      <c r="A19" s="97" t="s">
        <v>16</v>
      </c>
      <c r="B19" s="99"/>
      <c r="C19" s="10" t="s">
        <v>55</v>
      </c>
      <c r="D19" s="14">
        <v>2</v>
      </c>
      <c r="E19" s="14"/>
      <c r="F19" s="14">
        <v>2</v>
      </c>
      <c r="G19" s="14">
        <v>2</v>
      </c>
      <c r="H19" s="14"/>
      <c r="I19" s="14">
        <v>2</v>
      </c>
      <c r="J19" s="14">
        <v>0</v>
      </c>
      <c r="K19" s="122"/>
      <c r="L19" s="123"/>
      <c r="M19" s="14">
        <v>0</v>
      </c>
    </row>
    <row r="20" spans="1:18" ht="42" hidden="1" customHeight="1">
      <c r="A20" s="97"/>
      <c r="B20" s="99"/>
      <c r="C20" s="10" t="s">
        <v>56</v>
      </c>
      <c r="D20" s="14">
        <v>376</v>
      </c>
      <c r="E20" s="14"/>
      <c r="F20" s="14">
        <v>376</v>
      </c>
      <c r="G20" s="14">
        <v>360</v>
      </c>
      <c r="H20" s="14"/>
      <c r="I20" s="14">
        <v>360</v>
      </c>
      <c r="J20" s="14">
        <v>-16</v>
      </c>
      <c r="K20" s="122"/>
      <c r="L20" s="123"/>
      <c r="M20" s="14">
        <v>-16</v>
      </c>
    </row>
    <row r="21" spans="1:18" ht="25.5" hidden="1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1:18" ht="15.75" hidden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0"/>
    </row>
    <row r="23" spans="1:18" ht="15.75" customHeight="1">
      <c r="A23" s="114"/>
      <c r="B23" s="115"/>
      <c r="C23" s="112" t="s">
        <v>114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36"/>
      <c r="O23" s="36"/>
      <c r="P23" s="17"/>
      <c r="Q23" s="17"/>
      <c r="R23" s="17"/>
    </row>
    <row r="24" spans="1:18" ht="14.25" customHeight="1">
      <c r="A24" s="114">
        <v>1</v>
      </c>
      <c r="B24" s="115"/>
      <c r="C24" s="39" t="s">
        <v>125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3"/>
      <c r="O24" s="33"/>
      <c r="P24" s="17"/>
      <c r="Q24" s="17"/>
      <c r="R24" s="17"/>
    </row>
    <row r="25" spans="1:18" ht="31.5" customHeight="1">
      <c r="A25" s="85"/>
      <c r="B25" s="85"/>
      <c r="C25" s="40" t="s">
        <v>126</v>
      </c>
      <c r="D25" s="41">
        <v>64.108000000000004</v>
      </c>
      <c r="E25" s="41"/>
      <c r="F25" s="41">
        <f>SUM(D25)</f>
        <v>64.108000000000004</v>
      </c>
      <c r="G25" s="41">
        <v>44.3</v>
      </c>
      <c r="H25" s="41"/>
      <c r="I25" s="41">
        <f>SUM(G25)</f>
        <v>44.3</v>
      </c>
      <c r="J25" s="42">
        <f>SUM(I25-F25)</f>
        <v>-19.808000000000007</v>
      </c>
      <c r="K25" s="108"/>
      <c r="L25" s="108"/>
      <c r="M25" s="42">
        <f>J25</f>
        <v>-19.808000000000007</v>
      </c>
      <c r="N25" s="34"/>
      <c r="O25" s="34"/>
      <c r="P25" s="34"/>
      <c r="Q25" s="34"/>
      <c r="R25" s="17"/>
    </row>
    <row r="26" spans="1:18" ht="15" customHeight="1">
      <c r="A26" s="85"/>
      <c r="B26" s="85"/>
      <c r="C26" s="40" t="s">
        <v>127</v>
      </c>
      <c r="D26" s="41">
        <v>6.548</v>
      </c>
      <c r="E26" s="41"/>
      <c r="F26" s="41">
        <f t="shared" ref="F26:F43" si="0">SUM(D26)</f>
        <v>6.548</v>
      </c>
      <c r="G26" s="41">
        <v>3.7389999999999999</v>
      </c>
      <c r="H26" s="41"/>
      <c r="I26" s="41">
        <f t="shared" ref="I26:I43" si="1">SUM(G26)</f>
        <v>3.7389999999999999</v>
      </c>
      <c r="J26" s="42">
        <f t="shared" ref="J26:J43" si="2">SUM(I26-F26)</f>
        <v>-2.8090000000000002</v>
      </c>
      <c r="K26" s="108"/>
      <c r="L26" s="108"/>
      <c r="M26" s="42">
        <f t="shared" ref="M26:M28" si="3">J26</f>
        <v>-2.8090000000000002</v>
      </c>
      <c r="N26" s="34"/>
      <c r="O26" s="34"/>
      <c r="P26" s="34"/>
      <c r="Q26" s="34"/>
      <c r="R26" s="17"/>
    </row>
    <row r="27" spans="1:18" ht="15" customHeight="1">
      <c r="A27" s="85"/>
      <c r="B27" s="85"/>
      <c r="C27" s="40" t="s">
        <v>128</v>
      </c>
      <c r="D27" s="41">
        <v>25.042000000000002</v>
      </c>
      <c r="E27" s="41"/>
      <c r="F27" s="41">
        <f t="shared" si="0"/>
        <v>25.042000000000002</v>
      </c>
      <c r="G27" s="41">
        <v>25.036000000000001</v>
      </c>
      <c r="H27" s="41"/>
      <c r="I27" s="41">
        <f t="shared" si="1"/>
        <v>25.036000000000001</v>
      </c>
      <c r="J27" s="42">
        <f t="shared" si="2"/>
        <v>-6.0000000000002274E-3</v>
      </c>
      <c r="K27" s="108"/>
      <c r="L27" s="108"/>
      <c r="M27" s="42">
        <f t="shared" si="3"/>
        <v>-6.0000000000002274E-3</v>
      </c>
      <c r="N27" s="34"/>
      <c r="O27" s="34"/>
      <c r="P27" s="34"/>
      <c r="Q27" s="34"/>
      <c r="R27" s="17"/>
    </row>
    <row r="28" spans="1:18" ht="15" customHeight="1">
      <c r="A28" s="85"/>
      <c r="B28" s="85"/>
      <c r="C28" s="40" t="s">
        <v>129</v>
      </c>
      <c r="D28" s="41">
        <v>30.882999999999999</v>
      </c>
      <c r="E28" s="41"/>
      <c r="F28" s="41">
        <f t="shared" si="0"/>
        <v>30.882999999999999</v>
      </c>
      <c r="G28" s="41">
        <v>15.522</v>
      </c>
      <c r="H28" s="41"/>
      <c r="I28" s="41">
        <f t="shared" si="1"/>
        <v>15.522</v>
      </c>
      <c r="J28" s="42">
        <f t="shared" si="2"/>
        <v>-15.360999999999999</v>
      </c>
      <c r="K28" s="108"/>
      <c r="L28" s="108"/>
      <c r="M28" s="42">
        <f t="shared" si="3"/>
        <v>-15.360999999999999</v>
      </c>
      <c r="N28" s="34"/>
      <c r="O28" s="34"/>
      <c r="P28" s="34"/>
      <c r="Q28" s="34"/>
      <c r="R28" s="17"/>
    </row>
    <row r="29" spans="1:18" ht="15" customHeight="1">
      <c r="A29" s="85">
        <v>2</v>
      </c>
      <c r="B29" s="85"/>
      <c r="C29" s="43" t="s">
        <v>130</v>
      </c>
      <c r="D29" s="44"/>
      <c r="E29" s="44"/>
      <c r="F29" s="41"/>
      <c r="G29" s="44"/>
      <c r="H29" s="44"/>
      <c r="I29" s="41"/>
      <c r="J29" s="42"/>
      <c r="K29" s="108"/>
      <c r="L29" s="108"/>
      <c r="M29" s="42"/>
      <c r="N29" s="35"/>
      <c r="O29" s="35"/>
      <c r="P29" s="35"/>
      <c r="Q29" s="35"/>
      <c r="R29" s="17"/>
    </row>
    <row r="30" spans="1:18" ht="39.75" customHeight="1">
      <c r="A30" s="85"/>
      <c r="B30" s="85"/>
      <c r="C30" s="40" t="s">
        <v>131</v>
      </c>
      <c r="D30" s="41"/>
      <c r="E30" s="41"/>
      <c r="F30" s="41"/>
      <c r="G30" s="41"/>
      <c r="H30" s="41"/>
      <c r="I30" s="41"/>
      <c r="J30" s="42"/>
      <c r="K30" s="108"/>
      <c r="L30" s="108"/>
      <c r="M30" s="42"/>
      <c r="N30" s="34"/>
      <c r="O30" s="34"/>
      <c r="P30" s="34"/>
      <c r="Q30" s="34"/>
      <c r="R30" s="17"/>
    </row>
    <row r="31" spans="1:18" ht="15" customHeight="1">
      <c r="A31" s="85"/>
      <c r="B31" s="85"/>
      <c r="C31" s="40" t="s">
        <v>127</v>
      </c>
      <c r="D31" s="41">
        <v>0.15</v>
      </c>
      <c r="E31" s="41"/>
      <c r="F31" s="41">
        <f t="shared" si="0"/>
        <v>0.15</v>
      </c>
      <c r="G31" s="41">
        <v>0.09</v>
      </c>
      <c r="H31" s="41"/>
      <c r="I31" s="41">
        <f t="shared" si="1"/>
        <v>0.09</v>
      </c>
      <c r="J31" s="42">
        <f t="shared" si="2"/>
        <v>-0.06</v>
      </c>
      <c r="K31" s="108"/>
      <c r="L31" s="108"/>
      <c r="M31" s="42">
        <v>0</v>
      </c>
      <c r="N31" s="34"/>
      <c r="O31" s="34"/>
      <c r="P31" s="34"/>
      <c r="Q31" s="34"/>
      <c r="R31" s="17"/>
    </row>
    <row r="32" spans="1:18" ht="15" customHeight="1">
      <c r="A32" s="85"/>
      <c r="B32" s="85"/>
      <c r="C32" s="40" t="s">
        <v>132</v>
      </c>
      <c r="D32" s="41">
        <v>7.04</v>
      </c>
      <c r="E32" s="41"/>
      <c r="F32" s="41">
        <f t="shared" si="0"/>
        <v>7.04</v>
      </c>
      <c r="G32" s="41">
        <v>7.04</v>
      </c>
      <c r="H32" s="41"/>
      <c r="I32" s="41">
        <f t="shared" si="1"/>
        <v>7.04</v>
      </c>
      <c r="J32" s="42">
        <f t="shared" si="2"/>
        <v>0</v>
      </c>
      <c r="K32" s="108"/>
      <c r="L32" s="108"/>
      <c r="M32" s="42">
        <v>0</v>
      </c>
      <c r="N32" s="34"/>
      <c r="O32" s="34"/>
      <c r="P32" s="34"/>
      <c r="Q32" s="34"/>
      <c r="R32" s="17"/>
    </row>
    <row r="33" spans="1:25" ht="15" customHeight="1">
      <c r="A33" s="85"/>
      <c r="B33" s="85"/>
      <c r="C33" s="40" t="s">
        <v>129</v>
      </c>
      <c r="D33" s="41">
        <v>3.5</v>
      </c>
      <c r="E33" s="41"/>
      <c r="F33" s="41">
        <f t="shared" si="0"/>
        <v>3.5</v>
      </c>
      <c r="G33" s="41">
        <v>1.9279999999999999</v>
      </c>
      <c r="H33" s="41"/>
      <c r="I33" s="41">
        <f t="shared" si="1"/>
        <v>1.9279999999999999</v>
      </c>
      <c r="J33" s="42">
        <f t="shared" si="2"/>
        <v>-1.5720000000000001</v>
      </c>
      <c r="K33" s="108"/>
      <c r="L33" s="108"/>
      <c r="M33" s="42">
        <v>-3.0000000000000027E-2</v>
      </c>
      <c r="N33" s="34"/>
      <c r="O33" s="34"/>
      <c r="P33" s="34"/>
      <c r="Q33" s="34"/>
      <c r="R33" s="17"/>
    </row>
    <row r="34" spans="1:25" ht="15" customHeight="1">
      <c r="A34" s="85">
        <v>3</v>
      </c>
      <c r="B34" s="85"/>
      <c r="C34" s="43" t="s">
        <v>133</v>
      </c>
      <c r="D34" s="44"/>
      <c r="E34" s="44"/>
      <c r="F34" s="41"/>
      <c r="G34" s="44"/>
      <c r="H34" s="44"/>
      <c r="I34" s="41"/>
      <c r="J34" s="42"/>
      <c r="K34" s="108"/>
      <c r="L34" s="108"/>
      <c r="M34" s="42"/>
      <c r="N34" s="35"/>
      <c r="O34" s="35"/>
      <c r="P34" s="35"/>
      <c r="Q34" s="35"/>
      <c r="R34" s="17"/>
    </row>
    <row r="35" spans="1:25" ht="38.25" customHeight="1">
      <c r="A35" s="85"/>
      <c r="B35" s="85"/>
      <c r="C35" s="40" t="s">
        <v>134</v>
      </c>
      <c r="D35" s="41"/>
      <c r="E35" s="41"/>
      <c r="F35" s="41"/>
      <c r="G35" s="41"/>
      <c r="H35" s="41"/>
      <c r="I35" s="41"/>
      <c r="J35" s="42"/>
      <c r="K35" s="108"/>
      <c r="L35" s="108"/>
      <c r="M35" s="42"/>
      <c r="N35" s="34"/>
      <c r="O35" s="34"/>
      <c r="P35" s="34"/>
      <c r="Q35" s="34"/>
      <c r="R35" s="17"/>
    </row>
    <row r="36" spans="1:25" ht="15" customHeight="1">
      <c r="A36" s="85"/>
      <c r="B36" s="85"/>
      <c r="C36" s="40" t="s">
        <v>127</v>
      </c>
      <c r="D36" s="54">
        <v>1E-3</v>
      </c>
      <c r="E36" s="54"/>
      <c r="F36" s="54">
        <f t="shared" si="0"/>
        <v>1E-3</v>
      </c>
      <c r="G36" s="54">
        <v>1E-3</v>
      </c>
      <c r="H36" s="54"/>
      <c r="I36" s="54">
        <f t="shared" ref="I36:I38" si="4">SUM(G36)</f>
        <v>1E-3</v>
      </c>
      <c r="J36" s="42">
        <f t="shared" si="2"/>
        <v>0</v>
      </c>
      <c r="K36" s="108"/>
      <c r="L36" s="108"/>
      <c r="M36" s="42">
        <v>0</v>
      </c>
      <c r="N36" s="34"/>
      <c r="O36" s="34"/>
      <c r="P36" s="34"/>
      <c r="Q36" s="34"/>
      <c r="R36" s="17"/>
    </row>
    <row r="37" spans="1:25" ht="15" customHeight="1">
      <c r="A37" s="85"/>
      <c r="B37" s="85"/>
      <c r="C37" s="40" t="s">
        <v>128</v>
      </c>
      <c r="D37" s="54">
        <v>4.3799999999999999E-2</v>
      </c>
      <c r="E37" s="54"/>
      <c r="F37" s="54">
        <f t="shared" si="0"/>
        <v>4.3799999999999999E-2</v>
      </c>
      <c r="G37" s="54">
        <v>4.2999999999999997E-2</v>
      </c>
      <c r="H37" s="54"/>
      <c r="I37" s="54">
        <f t="shared" si="4"/>
        <v>4.2999999999999997E-2</v>
      </c>
      <c r="J37" s="42">
        <f t="shared" si="2"/>
        <v>-8.000000000000021E-4</v>
      </c>
      <c r="K37" s="108"/>
      <c r="L37" s="108"/>
      <c r="M37" s="42">
        <v>0</v>
      </c>
      <c r="N37" s="34"/>
      <c r="O37" s="34"/>
      <c r="P37" s="34"/>
      <c r="Q37" s="34"/>
      <c r="R37" s="17"/>
    </row>
    <row r="38" spans="1:25" ht="15" customHeight="1">
      <c r="A38" s="85"/>
      <c r="B38" s="85"/>
      <c r="C38" s="40" t="s">
        <v>129</v>
      </c>
      <c r="D38" s="54">
        <v>2.18E-2</v>
      </c>
      <c r="E38" s="54"/>
      <c r="F38" s="54">
        <f t="shared" si="0"/>
        <v>2.18E-2</v>
      </c>
      <c r="G38" s="54">
        <v>1.2E-2</v>
      </c>
      <c r="H38" s="54"/>
      <c r="I38" s="54">
        <f t="shared" si="4"/>
        <v>1.2E-2</v>
      </c>
      <c r="J38" s="42">
        <f t="shared" si="2"/>
        <v>-9.7999999999999997E-3</v>
      </c>
      <c r="K38" s="108"/>
      <c r="L38" s="108"/>
      <c r="M38" s="42">
        <v>-0.1899999999999995</v>
      </c>
      <c r="N38" s="34"/>
      <c r="O38" s="34"/>
      <c r="P38" s="34"/>
      <c r="Q38" s="34"/>
      <c r="R38" s="17"/>
    </row>
    <row r="39" spans="1:25" ht="15" customHeight="1">
      <c r="A39" s="85">
        <v>4</v>
      </c>
      <c r="B39" s="85"/>
      <c r="C39" s="43" t="s">
        <v>57</v>
      </c>
      <c r="D39" s="44"/>
      <c r="E39" s="44"/>
      <c r="F39" s="41"/>
      <c r="G39" s="44"/>
      <c r="H39" s="44"/>
      <c r="I39" s="41"/>
      <c r="J39" s="42"/>
      <c r="K39" s="108"/>
      <c r="L39" s="108"/>
      <c r="M39" s="42"/>
      <c r="N39" s="35"/>
      <c r="O39" s="35"/>
      <c r="P39" s="35"/>
      <c r="Q39" s="35"/>
      <c r="R39" s="17"/>
    </row>
    <row r="40" spans="1:25" ht="15" customHeight="1">
      <c r="A40" s="85"/>
      <c r="B40" s="85"/>
      <c r="C40" s="40" t="s">
        <v>135</v>
      </c>
      <c r="D40" s="41">
        <v>0</v>
      </c>
      <c r="E40" s="41"/>
      <c r="F40" s="41">
        <f t="shared" si="0"/>
        <v>0</v>
      </c>
      <c r="G40" s="41">
        <v>0</v>
      </c>
      <c r="H40" s="41"/>
      <c r="I40" s="41">
        <f t="shared" si="1"/>
        <v>0</v>
      </c>
      <c r="J40" s="42">
        <f t="shared" si="2"/>
        <v>0</v>
      </c>
      <c r="K40" s="108"/>
      <c r="L40" s="108"/>
      <c r="M40" s="42">
        <v>0</v>
      </c>
      <c r="N40" s="34"/>
      <c r="O40" s="34"/>
      <c r="P40" s="34"/>
      <c r="Q40" s="34"/>
      <c r="R40" s="17"/>
    </row>
    <row r="41" spans="1:25" ht="15" customHeight="1">
      <c r="A41" s="85"/>
      <c r="B41" s="85"/>
      <c r="C41" s="40" t="s">
        <v>136</v>
      </c>
      <c r="D41" s="41">
        <v>1</v>
      </c>
      <c r="E41" s="41"/>
      <c r="F41" s="41">
        <f t="shared" si="0"/>
        <v>1</v>
      </c>
      <c r="G41" s="41">
        <v>40</v>
      </c>
      <c r="H41" s="41"/>
      <c r="I41" s="41">
        <f t="shared" si="1"/>
        <v>40</v>
      </c>
      <c r="J41" s="42">
        <f t="shared" si="2"/>
        <v>39</v>
      </c>
      <c r="K41" s="108"/>
      <c r="L41" s="108"/>
      <c r="M41" s="42">
        <v>0</v>
      </c>
      <c r="N41" s="34"/>
      <c r="O41" s="34"/>
      <c r="P41" s="34"/>
      <c r="Q41" s="34"/>
      <c r="R41" s="17"/>
    </row>
    <row r="42" spans="1:25" ht="15" customHeight="1">
      <c r="A42" s="85"/>
      <c r="B42" s="85"/>
      <c r="C42" s="40" t="s">
        <v>132</v>
      </c>
      <c r="D42" s="41">
        <v>1</v>
      </c>
      <c r="E42" s="41"/>
      <c r="F42" s="41">
        <f t="shared" si="0"/>
        <v>1</v>
      </c>
      <c r="G42" s="41">
        <v>0</v>
      </c>
      <c r="H42" s="41"/>
      <c r="I42" s="41">
        <f t="shared" si="1"/>
        <v>0</v>
      </c>
      <c r="J42" s="42">
        <f t="shared" si="2"/>
        <v>-1</v>
      </c>
      <c r="K42" s="108"/>
      <c r="L42" s="108"/>
      <c r="M42" s="42">
        <v>0</v>
      </c>
      <c r="N42" s="34"/>
      <c r="O42" s="34"/>
      <c r="P42" s="34"/>
      <c r="Q42" s="34"/>
      <c r="R42" s="17"/>
    </row>
    <row r="43" spans="1:25" ht="15" customHeight="1">
      <c r="A43" s="85"/>
      <c r="B43" s="85"/>
      <c r="C43" s="40" t="s">
        <v>137</v>
      </c>
      <c r="D43" s="41">
        <v>0</v>
      </c>
      <c r="E43" s="41"/>
      <c r="F43" s="41">
        <f t="shared" si="0"/>
        <v>0</v>
      </c>
      <c r="G43" s="41">
        <v>44.9</v>
      </c>
      <c r="H43" s="41"/>
      <c r="I43" s="41">
        <f t="shared" si="1"/>
        <v>44.9</v>
      </c>
      <c r="J43" s="42">
        <f t="shared" si="2"/>
        <v>44.9</v>
      </c>
      <c r="K43" s="108"/>
      <c r="L43" s="108"/>
      <c r="M43" s="42">
        <v>0</v>
      </c>
      <c r="N43" s="34"/>
      <c r="O43" s="34"/>
      <c r="P43" s="34"/>
      <c r="Q43" s="34"/>
      <c r="R43" s="17"/>
    </row>
    <row r="44" spans="1:25">
      <c r="A44" s="109" t="s">
        <v>141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7"/>
      <c r="O44" s="17"/>
      <c r="P44" s="17"/>
      <c r="Q44" s="17"/>
      <c r="R44" s="17"/>
    </row>
    <row r="45" spans="1:25" ht="14.25" customHeight="1">
      <c r="A45" s="104" t="s">
        <v>147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45"/>
      <c r="O45" s="45"/>
      <c r="P45" s="17"/>
    </row>
    <row r="46" spans="1:25" ht="15.75">
      <c r="A46" s="105">
        <v>1</v>
      </c>
      <c r="B46" s="105"/>
      <c r="C46" s="43" t="s">
        <v>125</v>
      </c>
      <c r="D46" s="43"/>
      <c r="E46" s="43"/>
      <c r="F46" s="43"/>
      <c r="G46" s="43"/>
      <c r="H46" s="43"/>
      <c r="I46" s="43"/>
      <c r="J46" s="43"/>
      <c r="K46" s="106"/>
      <c r="L46" s="107"/>
      <c r="M46" s="43"/>
      <c r="N46" s="45"/>
      <c r="O46" s="45"/>
      <c r="P46" s="17"/>
    </row>
    <row r="47" spans="1:25" ht="30.75" customHeight="1">
      <c r="A47" s="105"/>
      <c r="B47" s="105"/>
      <c r="C47" s="40" t="s">
        <v>142</v>
      </c>
      <c r="D47" s="38"/>
      <c r="E47" s="41">
        <v>26</v>
      </c>
      <c r="F47" s="41">
        <v>26</v>
      </c>
      <c r="G47" s="38"/>
      <c r="H47" s="41">
        <v>13.85</v>
      </c>
      <c r="I47" s="41">
        <v>13.85</v>
      </c>
      <c r="J47" s="41">
        <f>SUM(I47-F47)</f>
        <v>-12.15</v>
      </c>
      <c r="K47" s="100"/>
      <c r="L47" s="101"/>
      <c r="M47" s="41">
        <v>0</v>
      </c>
      <c r="N47" s="34"/>
      <c r="O47" s="34"/>
      <c r="P47" s="17"/>
      <c r="Q47" s="29"/>
      <c r="R47" s="29"/>
      <c r="S47" s="29"/>
      <c r="T47" s="29"/>
      <c r="U47" s="29"/>
      <c r="V47" s="29"/>
      <c r="W47" s="29"/>
      <c r="X47" s="29"/>
      <c r="Y47" s="30"/>
    </row>
    <row r="48" spans="1:25" ht="15.75">
      <c r="A48" s="105">
        <v>2</v>
      </c>
      <c r="B48" s="105"/>
      <c r="C48" s="40" t="s">
        <v>143</v>
      </c>
      <c r="D48" s="38"/>
      <c r="E48" s="44"/>
      <c r="F48" s="44"/>
      <c r="G48" s="38"/>
      <c r="H48" s="44"/>
      <c r="I48" s="44"/>
      <c r="J48" s="41"/>
      <c r="K48" s="100"/>
      <c r="L48" s="101"/>
      <c r="M48" s="44"/>
      <c r="N48" s="35"/>
      <c r="O48" s="35"/>
      <c r="P48" s="17"/>
      <c r="Q48" s="31"/>
      <c r="R48" s="31"/>
      <c r="S48" s="31"/>
      <c r="T48" s="31"/>
      <c r="U48" s="31"/>
      <c r="V48" s="31"/>
      <c r="W48" s="31"/>
      <c r="X48" s="31"/>
      <c r="Y48" s="32"/>
    </row>
    <row r="49" spans="1:25" ht="13.5" customHeight="1">
      <c r="A49" s="102"/>
      <c r="B49" s="103"/>
      <c r="C49" s="43" t="s">
        <v>130</v>
      </c>
      <c r="D49" s="38"/>
      <c r="E49" s="44"/>
      <c r="F49" s="44"/>
      <c r="G49" s="38"/>
      <c r="H49" s="44"/>
      <c r="I49" s="44"/>
      <c r="J49" s="41"/>
      <c r="K49" s="49"/>
      <c r="L49" s="50"/>
      <c r="M49" s="44"/>
      <c r="N49" s="35"/>
      <c r="O49" s="35"/>
      <c r="P49" s="17"/>
      <c r="Q49" s="31"/>
      <c r="R49" s="31"/>
      <c r="S49" s="31"/>
      <c r="T49" s="31"/>
      <c r="U49" s="31"/>
      <c r="V49" s="31"/>
      <c r="W49" s="31"/>
      <c r="X49" s="31"/>
      <c r="Y49" s="32"/>
    </row>
    <row r="50" spans="1:25" ht="26.25" customHeight="1">
      <c r="A50" s="105"/>
      <c r="B50" s="105"/>
      <c r="C50" s="40" t="s">
        <v>144</v>
      </c>
      <c r="D50" s="38"/>
      <c r="E50" s="41">
        <v>1</v>
      </c>
      <c r="F50" s="41">
        <v>1</v>
      </c>
      <c r="G50" s="38"/>
      <c r="H50" s="41">
        <v>1</v>
      </c>
      <c r="I50" s="41">
        <v>1</v>
      </c>
      <c r="J50" s="41">
        <f t="shared" ref="J50:J54" si="5">SUM(I50-F50)</f>
        <v>0</v>
      </c>
      <c r="K50" s="100"/>
      <c r="L50" s="101"/>
      <c r="M50" s="41">
        <v>10</v>
      </c>
      <c r="N50" s="34"/>
      <c r="O50" s="34"/>
      <c r="P50" s="17"/>
      <c r="Q50" s="29"/>
      <c r="R50" s="29"/>
      <c r="S50" s="29"/>
      <c r="T50" s="29"/>
      <c r="U50" s="29"/>
      <c r="V50" s="29"/>
      <c r="W50" s="29"/>
      <c r="X50" s="29"/>
      <c r="Y50" s="30"/>
    </row>
    <row r="51" spans="1:25" ht="15" customHeight="1">
      <c r="A51" s="105">
        <v>3</v>
      </c>
      <c r="B51" s="105"/>
      <c r="C51" s="43" t="s">
        <v>133</v>
      </c>
      <c r="D51" s="38"/>
      <c r="E51" s="44"/>
      <c r="F51" s="44"/>
      <c r="G51" s="38"/>
      <c r="H51" s="44"/>
      <c r="I51" s="44"/>
      <c r="J51" s="41"/>
      <c r="K51" s="100"/>
      <c r="L51" s="101"/>
      <c r="M51" s="44"/>
      <c r="N51" s="35"/>
      <c r="O51" s="35"/>
      <c r="P51" s="17"/>
      <c r="Q51" s="31"/>
      <c r="R51" s="31"/>
      <c r="S51" s="31"/>
      <c r="T51" s="31"/>
      <c r="U51" s="31"/>
      <c r="V51" s="31"/>
      <c r="W51" s="31"/>
      <c r="X51" s="31"/>
      <c r="Y51" s="32"/>
    </row>
    <row r="52" spans="1:25" ht="26.25" customHeight="1">
      <c r="A52" s="105"/>
      <c r="B52" s="105"/>
      <c r="C52" s="40" t="s">
        <v>145</v>
      </c>
      <c r="D52" s="38"/>
      <c r="E52" s="41">
        <f>SUM(E47/E50)</f>
        <v>26</v>
      </c>
      <c r="F52" s="41">
        <f>SUM(F47/F50)</f>
        <v>26</v>
      </c>
      <c r="G52" s="38"/>
      <c r="H52" s="41">
        <f>SUM(H47/H50)</f>
        <v>13.85</v>
      </c>
      <c r="I52" s="41">
        <f>SUM(I47/I50)</f>
        <v>13.85</v>
      </c>
      <c r="J52" s="41">
        <f t="shared" si="5"/>
        <v>-12.15</v>
      </c>
      <c r="K52" s="100"/>
      <c r="L52" s="101"/>
      <c r="M52" s="41">
        <v>0</v>
      </c>
      <c r="N52" s="34"/>
      <c r="O52" s="34"/>
      <c r="P52" s="17"/>
      <c r="Q52" s="29"/>
      <c r="R52" s="29"/>
      <c r="S52" s="29"/>
      <c r="T52" s="29"/>
      <c r="U52" s="29"/>
      <c r="V52" s="29"/>
      <c r="W52" s="29"/>
      <c r="X52" s="29"/>
      <c r="Y52" s="30"/>
    </row>
    <row r="53" spans="1:25" ht="15" customHeight="1">
      <c r="A53" s="105">
        <v>4</v>
      </c>
      <c r="B53" s="105"/>
      <c r="C53" s="43" t="s">
        <v>57</v>
      </c>
      <c r="D53" s="38"/>
      <c r="E53" s="44"/>
      <c r="F53" s="44"/>
      <c r="G53" s="38"/>
      <c r="H53" s="44"/>
      <c r="I53" s="44"/>
      <c r="J53" s="41"/>
      <c r="K53" s="100"/>
      <c r="L53" s="101"/>
      <c r="M53" s="44"/>
      <c r="N53" s="35"/>
      <c r="O53" s="35"/>
      <c r="P53" s="17"/>
      <c r="Q53" s="31"/>
      <c r="R53" s="31"/>
      <c r="S53" s="31"/>
      <c r="T53" s="31"/>
      <c r="U53" s="31"/>
      <c r="V53" s="31"/>
      <c r="W53" s="31"/>
      <c r="X53" s="31"/>
      <c r="Y53" s="32"/>
    </row>
    <row r="54" spans="1:25" ht="24.75" customHeight="1">
      <c r="A54" s="105"/>
      <c r="B54" s="105"/>
      <c r="C54" s="40" t="s">
        <v>146</v>
      </c>
      <c r="D54" s="38"/>
      <c r="E54" s="41">
        <v>100</v>
      </c>
      <c r="F54" s="41">
        <v>100</v>
      </c>
      <c r="G54" s="38"/>
      <c r="H54" s="41">
        <v>100</v>
      </c>
      <c r="I54" s="41">
        <v>100</v>
      </c>
      <c r="J54" s="41">
        <f t="shared" si="5"/>
        <v>0</v>
      </c>
      <c r="K54" s="100"/>
      <c r="L54" s="101"/>
      <c r="M54" s="41">
        <v>0</v>
      </c>
      <c r="N54" s="34"/>
      <c r="O54" s="34"/>
      <c r="P54" s="17"/>
      <c r="Q54" s="29"/>
      <c r="R54" s="29"/>
      <c r="S54" s="29"/>
      <c r="T54" s="29"/>
      <c r="U54" s="29"/>
      <c r="V54" s="29"/>
      <c r="W54" s="29"/>
      <c r="X54" s="29"/>
      <c r="Y54" s="30"/>
    </row>
    <row r="55" spans="1:25" ht="16.5" customHeight="1">
      <c r="B55" s="121" t="s">
        <v>58</v>
      </c>
      <c r="C55" s="121"/>
      <c r="D55" s="121"/>
      <c r="E55" s="121"/>
      <c r="F55" s="121"/>
      <c r="G55" s="121"/>
      <c r="H55" s="121"/>
      <c r="I55" s="121"/>
      <c r="J55" s="121"/>
      <c r="K55" s="121"/>
    </row>
    <row r="61" spans="1:25" ht="15.75">
      <c r="A61" s="86"/>
      <c r="B61" s="86"/>
      <c r="C61" s="86"/>
      <c r="D61" s="86"/>
      <c r="E61" s="86"/>
      <c r="F61" s="86"/>
      <c r="G61" s="86"/>
      <c r="H61" s="86"/>
      <c r="I61" s="86"/>
      <c r="J61" s="86"/>
    </row>
  </sheetData>
  <mergeCells count="101">
    <mergeCell ref="K4:L4"/>
    <mergeCell ref="A13:B13"/>
    <mergeCell ref="K13:L13"/>
    <mergeCell ref="A5:M5"/>
    <mergeCell ref="A6:B6"/>
    <mergeCell ref="K6:L6"/>
    <mergeCell ref="A7:B7"/>
    <mergeCell ref="K7:L7"/>
    <mergeCell ref="A9:B9"/>
    <mergeCell ref="K9:L9"/>
    <mergeCell ref="A10:B10"/>
    <mergeCell ref="K10:L10"/>
    <mergeCell ref="A11:B11"/>
    <mergeCell ref="K11:L11"/>
    <mergeCell ref="A12:M12"/>
    <mergeCell ref="A8:B8"/>
    <mergeCell ref="K8:L8"/>
    <mergeCell ref="L2:M2"/>
    <mergeCell ref="A1:M1"/>
    <mergeCell ref="A22:M22"/>
    <mergeCell ref="B55:K55"/>
    <mergeCell ref="A61:J61"/>
    <mergeCell ref="A21:M21"/>
    <mergeCell ref="A20:B20"/>
    <mergeCell ref="K20:L20"/>
    <mergeCell ref="A14:B14"/>
    <mergeCell ref="K14:L14"/>
    <mergeCell ref="A15:B15"/>
    <mergeCell ref="K15:L15"/>
    <mergeCell ref="A16:B16"/>
    <mergeCell ref="K16:L16"/>
    <mergeCell ref="A17:M17"/>
    <mergeCell ref="A18:B18"/>
    <mergeCell ref="K18:L18"/>
    <mergeCell ref="A19:B19"/>
    <mergeCell ref="K19:L19"/>
    <mergeCell ref="A3:B4"/>
    <mergeCell ref="C3:C4"/>
    <mergeCell ref="D3:F3"/>
    <mergeCell ref="G3:I3"/>
    <mergeCell ref="J3:M3"/>
    <mergeCell ref="A31:B31"/>
    <mergeCell ref="A32:B32"/>
    <mergeCell ref="A33:B33"/>
    <mergeCell ref="A34:B34"/>
    <mergeCell ref="A35:B35"/>
    <mergeCell ref="A36:B36"/>
    <mergeCell ref="K40:L40"/>
    <mergeCell ref="K41:L41"/>
    <mergeCell ref="K42:L42"/>
    <mergeCell ref="C23:M23"/>
    <mergeCell ref="A23:B23"/>
    <mergeCell ref="A24:B24"/>
    <mergeCell ref="A25:B25"/>
    <mergeCell ref="A26:B26"/>
    <mergeCell ref="A27:B27"/>
    <mergeCell ref="A28:B28"/>
    <mergeCell ref="A29:B29"/>
    <mergeCell ref="A30:B30"/>
    <mergeCell ref="K43:L43"/>
    <mergeCell ref="A44:M4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A42:B42"/>
    <mergeCell ref="A43:B43"/>
    <mergeCell ref="A37:B37"/>
    <mergeCell ref="A38:B38"/>
    <mergeCell ref="A39:B39"/>
    <mergeCell ref="A40:B40"/>
    <mergeCell ref="A41:B41"/>
    <mergeCell ref="K47:L47"/>
    <mergeCell ref="K48:L48"/>
    <mergeCell ref="K50:L50"/>
    <mergeCell ref="K51:L51"/>
    <mergeCell ref="K52:L52"/>
    <mergeCell ref="K53:L53"/>
    <mergeCell ref="K54:L54"/>
    <mergeCell ref="A49:B49"/>
    <mergeCell ref="A45:M45"/>
    <mergeCell ref="A46:B46"/>
    <mergeCell ref="A47:B47"/>
    <mergeCell ref="A48:B48"/>
    <mergeCell ref="A50:B50"/>
    <mergeCell ref="A51:B51"/>
    <mergeCell ref="A52:B52"/>
    <mergeCell ref="A53:B53"/>
    <mergeCell ref="A54:B54"/>
    <mergeCell ref="K46:L46"/>
  </mergeCells>
  <pageMargins left="0.7" right="0.7" top="0.45" bottom="0.2" header="0.2" footer="0.2"/>
  <pageSetup paperSize="9" scale="92" orientation="landscape" verticalDpi="0" r:id="rId1"/>
  <rowBreaks count="2" manualBreakCount="2">
    <brk id="19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topLeftCell="A64" workbookViewId="0">
      <selection activeCell="D82" sqref="D82"/>
    </sheetView>
  </sheetViews>
  <sheetFormatPr defaultRowHeight="15"/>
  <cols>
    <col min="2" max="2" width="34.85546875" customWidth="1"/>
    <col min="3" max="3" width="10" bestFit="1" customWidth="1"/>
  </cols>
  <sheetData>
    <row r="1" spans="1:11" ht="15.75">
      <c r="A1" s="18" t="s">
        <v>59</v>
      </c>
      <c r="B1" s="18"/>
      <c r="C1" s="18"/>
      <c r="D1" s="18"/>
      <c r="E1" s="18"/>
      <c r="F1" s="18"/>
      <c r="G1" s="18"/>
      <c r="H1" s="18"/>
      <c r="I1" s="18"/>
    </row>
    <row r="3" spans="1:11">
      <c r="A3" s="127" t="s">
        <v>5</v>
      </c>
      <c r="B3" s="127" t="s">
        <v>6</v>
      </c>
      <c r="C3" s="114" t="s">
        <v>60</v>
      </c>
      <c r="D3" s="137"/>
      <c r="E3" s="124"/>
      <c r="F3" s="114" t="s">
        <v>61</v>
      </c>
      <c r="G3" s="137"/>
      <c r="H3" s="124"/>
      <c r="I3" s="114" t="s">
        <v>62</v>
      </c>
      <c r="J3" s="137"/>
      <c r="K3" s="124"/>
    </row>
    <row r="4" spans="1:11">
      <c r="A4" s="136"/>
      <c r="B4" s="136"/>
      <c r="C4" s="125"/>
      <c r="D4" s="135"/>
      <c r="E4" s="126"/>
      <c r="F4" s="125"/>
      <c r="G4" s="135"/>
      <c r="H4" s="126"/>
      <c r="I4" s="125" t="s">
        <v>63</v>
      </c>
      <c r="J4" s="135"/>
      <c r="K4" s="126"/>
    </row>
    <row r="5" spans="1:11" ht="25.5">
      <c r="A5" s="128"/>
      <c r="B5" s="128"/>
      <c r="C5" s="59" t="s">
        <v>10</v>
      </c>
      <c r="D5" s="59" t="s">
        <v>11</v>
      </c>
      <c r="E5" s="59" t="s">
        <v>12</v>
      </c>
      <c r="F5" s="59" t="s">
        <v>10</v>
      </c>
      <c r="G5" s="59" t="s">
        <v>11</v>
      </c>
      <c r="H5" s="59" t="s">
        <v>12</v>
      </c>
      <c r="I5" s="9" t="s">
        <v>10</v>
      </c>
      <c r="J5" s="9" t="s">
        <v>11</v>
      </c>
      <c r="K5" s="9" t="s">
        <v>12</v>
      </c>
    </row>
    <row r="6" spans="1:11" ht="18.75" customHeight="1">
      <c r="A6" s="9" t="s">
        <v>16</v>
      </c>
      <c r="B6" s="60" t="s">
        <v>14</v>
      </c>
      <c r="C6" s="66">
        <v>3938.5569999999998</v>
      </c>
      <c r="D6" s="67">
        <v>221.51499999999999</v>
      </c>
      <c r="E6" s="67">
        <v>4160.0720000000001</v>
      </c>
      <c r="F6" s="66">
        <v>3099.29</v>
      </c>
      <c r="G6" s="67">
        <v>13.85</v>
      </c>
      <c r="H6" s="67">
        <v>3113.14</v>
      </c>
      <c r="I6" s="68">
        <f>F6/C6</f>
        <v>0.78691002821591771</v>
      </c>
      <c r="J6" s="69">
        <f t="shared" ref="J6:K6" si="0">G6/D6</f>
        <v>6.2523982574543488E-2</v>
      </c>
      <c r="K6" s="69">
        <f t="shared" si="0"/>
        <v>0.74833800953445029</v>
      </c>
    </row>
    <row r="7" spans="1:11" ht="38.25" customHeight="1">
      <c r="A7" s="97" t="s">
        <v>153</v>
      </c>
      <c r="B7" s="98"/>
      <c r="C7" s="135"/>
      <c r="D7" s="135"/>
      <c r="E7" s="135"/>
      <c r="F7" s="135"/>
      <c r="G7" s="135"/>
      <c r="H7" s="135"/>
      <c r="I7" s="98"/>
      <c r="J7" s="98"/>
      <c r="K7" s="99"/>
    </row>
    <row r="8" spans="1:11">
      <c r="A8" s="9" t="s">
        <v>16</v>
      </c>
      <c r="B8" s="10" t="s">
        <v>17</v>
      </c>
      <c r="C8" s="51" t="s">
        <v>16</v>
      </c>
      <c r="D8" s="51" t="s">
        <v>16</v>
      </c>
      <c r="E8" s="51" t="s">
        <v>16</v>
      </c>
      <c r="F8" s="51" t="s">
        <v>16</v>
      </c>
      <c r="G8" s="51" t="s">
        <v>16</v>
      </c>
      <c r="H8" s="51" t="s">
        <v>16</v>
      </c>
      <c r="I8" s="51" t="s">
        <v>16</v>
      </c>
      <c r="J8" s="51" t="s">
        <v>16</v>
      </c>
      <c r="K8" s="51" t="s">
        <v>16</v>
      </c>
    </row>
    <row r="9" spans="1:11" ht="50.25" customHeight="1">
      <c r="A9" s="9"/>
      <c r="B9" s="26" t="s">
        <v>112</v>
      </c>
      <c r="C9" s="72">
        <v>2669.3150000000001</v>
      </c>
      <c r="D9" s="72">
        <v>0</v>
      </c>
      <c r="E9" s="61">
        <f>C9+D9</f>
        <v>2669.3150000000001</v>
      </c>
      <c r="F9" s="72">
        <v>3054.991</v>
      </c>
      <c r="G9" s="72"/>
      <c r="H9" s="61">
        <v>3054.991</v>
      </c>
      <c r="I9" s="70">
        <f>F9/C9-100%</f>
        <v>0.144485008326106</v>
      </c>
      <c r="J9" s="71">
        <v>0</v>
      </c>
      <c r="K9" s="70">
        <f>H9/E9-100%</f>
        <v>0.144485008326106</v>
      </c>
    </row>
    <row r="10" spans="1:11" ht="51" customHeight="1">
      <c r="A10" s="9"/>
      <c r="B10" s="26" t="s">
        <v>113</v>
      </c>
      <c r="C10" s="72">
        <v>1218.1120000000001</v>
      </c>
      <c r="D10" s="72">
        <v>211.51499999999999</v>
      </c>
      <c r="E10" s="61">
        <f t="shared" ref="E10:E12" si="1">C10+D10</f>
        <v>1429.627</v>
      </c>
      <c r="F10" s="72">
        <v>0</v>
      </c>
      <c r="G10" s="72">
        <v>0</v>
      </c>
      <c r="H10" s="61">
        <v>0</v>
      </c>
      <c r="I10" s="70">
        <f t="shared" ref="I10:J11" si="2">F10/C10-100%</f>
        <v>-1</v>
      </c>
      <c r="J10" s="70">
        <f t="shared" si="2"/>
        <v>-1</v>
      </c>
      <c r="K10" s="70">
        <f t="shared" ref="K10" si="3">H10/E10</f>
        <v>0</v>
      </c>
    </row>
    <row r="11" spans="1:11" ht="26.25" customHeight="1">
      <c r="A11" s="12"/>
      <c r="B11" s="26" t="s">
        <v>114</v>
      </c>
      <c r="C11" s="72">
        <v>51.128999999999998</v>
      </c>
      <c r="D11" s="61"/>
      <c r="E11" s="61">
        <f t="shared" si="1"/>
        <v>51.128999999999998</v>
      </c>
      <c r="F11" s="72">
        <v>44.298999999999999</v>
      </c>
      <c r="G11" s="61"/>
      <c r="H11" s="61">
        <v>44.298999999999999</v>
      </c>
      <c r="I11" s="70">
        <f t="shared" si="2"/>
        <v>-0.13358368049443559</v>
      </c>
      <c r="J11" s="70">
        <v>0</v>
      </c>
      <c r="K11" s="70">
        <f>H11/E11-100%</f>
        <v>-0.13358368049443559</v>
      </c>
    </row>
    <row r="12" spans="1:11" ht="45" customHeight="1">
      <c r="A12" s="25"/>
      <c r="B12" s="53" t="s">
        <v>147</v>
      </c>
      <c r="C12" s="61">
        <v>0</v>
      </c>
      <c r="D12" s="61">
        <v>10</v>
      </c>
      <c r="E12" s="61">
        <f t="shared" si="1"/>
        <v>10</v>
      </c>
      <c r="F12" s="61"/>
      <c r="G12" s="61">
        <v>13.85</v>
      </c>
      <c r="H12" s="61">
        <v>13.85</v>
      </c>
      <c r="I12" s="70">
        <v>0</v>
      </c>
      <c r="J12" s="70">
        <f>G12/D12-100%</f>
        <v>0.38500000000000001</v>
      </c>
      <c r="K12" s="70">
        <f>H12/E12-100%</f>
        <v>0.38500000000000001</v>
      </c>
    </row>
    <row r="13" spans="1:11" ht="26.25" hidden="1" customHeight="1">
      <c r="A13" s="25"/>
      <c r="B13" s="26" t="s">
        <v>115</v>
      </c>
      <c r="C13" s="52">
        <v>9.6</v>
      </c>
      <c r="D13" s="52">
        <v>0</v>
      </c>
      <c r="E13" s="52">
        <v>9.6</v>
      </c>
      <c r="I13" s="52"/>
      <c r="J13" s="52"/>
      <c r="K13" s="52"/>
    </row>
    <row r="14" spans="1:11" ht="38.25" customHeight="1">
      <c r="A14" s="85" t="s">
        <v>148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5.5" customHeight="1">
      <c r="A15" s="85" t="s">
        <v>19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>
      <c r="A16" s="16" t="s">
        <v>13</v>
      </c>
      <c r="B16" s="15" t="s">
        <v>47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  <c r="J16" s="16" t="s">
        <v>16</v>
      </c>
      <c r="K16" s="16" t="s">
        <v>16</v>
      </c>
    </row>
    <row r="17" spans="1:14" ht="17.25" customHeight="1">
      <c r="A17" s="9"/>
      <c r="B17" s="10" t="s">
        <v>48</v>
      </c>
      <c r="C17" s="14">
        <v>1</v>
      </c>
      <c r="D17" s="14"/>
      <c r="E17" s="14">
        <v>1</v>
      </c>
      <c r="F17" s="14">
        <v>1</v>
      </c>
      <c r="G17" s="14"/>
      <c r="H17" s="14">
        <v>1</v>
      </c>
      <c r="I17" s="55">
        <v>0</v>
      </c>
      <c r="J17" s="55"/>
      <c r="K17" s="55">
        <v>0</v>
      </c>
    </row>
    <row r="18" spans="1:14" ht="39.75" customHeight="1">
      <c r="A18" s="9"/>
      <c r="B18" s="10" t="s">
        <v>121</v>
      </c>
      <c r="C18" s="14">
        <v>1</v>
      </c>
      <c r="D18" s="14"/>
      <c r="E18" s="14">
        <v>1</v>
      </c>
      <c r="F18" s="14">
        <v>1</v>
      </c>
      <c r="G18" s="14"/>
      <c r="H18" s="14">
        <v>1</v>
      </c>
      <c r="I18" s="55">
        <v>0</v>
      </c>
      <c r="J18" s="55"/>
      <c r="K18" s="55">
        <v>0</v>
      </c>
    </row>
    <row r="19" spans="1:14" ht="40.5" customHeight="1">
      <c r="A19" s="9"/>
      <c r="B19" s="10" t="s">
        <v>122</v>
      </c>
      <c r="C19" s="14">
        <v>23</v>
      </c>
      <c r="D19" s="14"/>
      <c r="E19" s="14">
        <v>23</v>
      </c>
      <c r="F19" s="14">
        <v>24</v>
      </c>
      <c r="G19" s="14"/>
      <c r="H19" s="14">
        <v>24</v>
      </c>
      <c r="I19" s="55">
        <v>0.04</v>
      </c>
      <c r="J19" s="55"/>
      <c r="K19" s="55">
        <v>0.04</v>
      </c>
    </row>
    <row r="20" spans="1:14" ht="0.75" customHeight="1">
      <c r="A20" s="9"/>
      <c r="B20" s="10"/>
      <c r="C20" s="9"/>
      <c r="D20" s="9"/>
      <c r="E20" s="9"/>
      <c r="F20" s="9">
        <v>0.75</v>
      </c>
      <c r="G20" s="9"/>
      <c r="H20" s="9">
        <v>0.75</v>
      </c>
      <c r="I20" s="55" t="e">
        <f t="shared" ref="I20:I24" si="4">F20/C20</f>
        <v>#DIV/0!</v>
      </c>
      <c r="J20" s="55"/>
      <c r="K20" s="55" t="e">
        <f t="shared" ref="K20:K24" si="5">H20/E20</f>
        <v>#DIV/0!</v>
      </c>
    </row>
    <row r="21" spans="1:14" ht="16.5" customHeight="1">
      <c r="A21" s="9" t="s">
        <v>29</v>
      </c>
      <c r="B21" s="10" t="s">
        <v>51</v>
      </c>
      <c r="C21" s="9"/>
      <c r="D21" s="9"/>
      <c r="E21" s="9"/>
      <c r="F21" s="9"/>
      <c r="G21" s="9"/>
      <c r="H21" s="9"/>
      <c r="I21" s="55"/>
      <c r="J21" s="55"/>
      <c r="K21" s="55"/>
    </row>
    <row r="22" spans="1:14" ht="1.5" hidden="1" customHeight="1">
      <c r="A22" s="9" t="s">
        <v>16</v>
      </c>
      <c r="B22" s="10" t="s">
        <v>51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55" t="e">
        <f t="shared" si="4"/>
        <v>#VALUE!</v>
      </c>
      <c r="J22" s="55"/>
      <c r="K22" s="55" t="e">
        <f t="shared" si="5"/>
        <v>#VALUE!</v>
      </c>
    </row>
    <row r="23" spans="1:14" ht="30" customHeight="1">
      <c r="A23" s="13"/>
      <c r="B23" s="10" t="s">
        <v>52</v>
      </c>
      <c r="C23" s="14">
        <v>30</v>
      </c>
      <c r="D23" s="14"/>
      <c r="E23" s="14">
        <v>30</v>
      </c>
      <c r="F23" s="14">
        <v>30</v>
      </c>
      <c r="G23" s="14"/>
      <c r="H23" s="14">
        <v>30</v>
      </c>
      <c r="I23" s="55">
        <v>0</v>
      </c>
      <c r="J23" s="55"/>
      <c r="K23" s="55">
        <v>0</v>
      </c>
    </row>
    <row r="24" spans="1:14" ht="25.5" hidden="1">
      <c r="A24" s="9" t="s">
        <v>16</v>
      </c>
      <c r="B24" s="10" t="s">
        <v>53</v>
      </c>
      <c r="C24" s="14">
        <v>1802</v>
      </c>
      <c r="D24" s="14"/>
      <c r="E24" s="14">
        <v>1802</v>
      </c>
      <c r="F24" s="14">
        <v>1802</v>
      </c>
      <c r="G24" s="14"/>
      <c r="H24" s="14">
        <v>1802</v>
      </c>
      <c r="I24" s="55">
        <f t="shared" si="4"/>
        <v>1</v>
      </c>
      <c r="J24" s="55"/>
      <c r="K24" s="55">
        <f t="shared" si="5"/>
        <v>1</v>
      </c>
    </row>
    <row r="25" spans="1:14" ht="28.5" customHeight="1">
      <c r="A25" s="9" t="s">
        <v>39</v>
      </c>
      <c r="B25" s="10" t="s">
        <v>54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55"/>
      <c r="J25" s="55"/>
      <c r="K25" s="55"/>
    </row>
    <row r="26" spans="1:14" ht="25.5">
      <c r="A26" s="9"/>
      <c r="B26" s="10" t="s">
        <v>55</v>
      </c>
      <c r="C26" s="14">
        <v>2</v>
      </c>
      <c r="D26" s="14"/>
      <c r="E26" s="14">
        <v>2</v>
      </c>
      <c r="F26" s="14">
        <v>2</v>
      </c>
      <c r="G26" s="14"/>
      <c r="H26" s="14">
        <v>2</v>
      </c>
      <c r="I26" s="55">
        <v>0</v>
      </c>
      <c r="J26" s="55"/>
      <c r="K26" s="55">
        <v>0</v>
      </c>
    </row>
    <row r="27" spans="1:14" ht="38.25">
      <c r="A27" s="12"/>
      <c r="B27" s="10" t="s">
        <v>56</v>
      </c>
      <c r="C27" s="14">
        <v>360</v>
      </c>
      <c r="D27" s="14"/>
      <c r="E27" s="14">
        <v>360</v>
      </c>
      <c r="F27" s="14">
        <v>360</v>
      </c>
      <c r="G27" s="14"/>
      <c r="H27" s="14">
        <v>360</v>
      </c>
      <c r="I27" s="55">
        <v>0</v>
      </c>
      <c r="J27" s="55"/>
      <c r="K27" s="55">
        <v>0</v>
      </c>
    </row>
    <row r="28" spans="1:14" ht="25.5" customHeight="1">
      <c r="A28" s="85" t="s">
        <v>154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4" ht="15" customHeight="1">
      <c r="A29" s="132" t="s">
        <v>114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47"/>
      <c r="M29" s="47"/>
      <c r="N29" s="46"/>
    </row>
    <row r="30" spans="1:14">
      <c r="A30" s="65">
        <v>1</v>
      </c>
      <c r="B30" s="75" t="s">
        <v>125</v>
      </c>
      <c r="C30" s="76"/>
      <c r="D30" s="76"/>
      <c r="E30" s="76"/>
      <c r="F30" s="76"/>
      <c r="G30" s="76"/>
      <c r="H30" s="76"/>
      <c r="I30" s="65"/>
      <c r="J30" s="65"/>
      <c r="K30" s="65"/>
      <c r="L30" s="17"/>
      <c r="M30" s="17"/>
    </row>
    <row r="31" spans="1:14" ht="45">
      <c r="A31" s="65"/>
      <c r="B31" s="77" t="s">
        <v>126</v>
      </c>
      <c r="C31" s="78">
        <v>51.128999999999998</v>
      </c>
      <c r="D31" s="78"/>
      <c r="E31" s="78">
        <f>SUM(C31)</f>
        <v>51.128999999999998</v>
      </c>
      <c r="F31" s="78">
        <f>F32+F33+F34</f>
        <v>44.297000000000004</v>
      </c>
      <c r="G31" s="78"/>
      <c r="H31" s="78">
        <v>44.3</v>
      </c>
      <c r="I31" s="70">
        <f>F31/C31-100%</f>
        <v>-0.13362279723835779</v>
      </c>
      <c r="J31" s="70"/>
      <c r="K31" s="70">
        <f>H31/E31-100%</f>
        <v>-0.13356412212247459</v>
      </c>
      <c r="L31" s="17"/>
      <c r="M31" s="17"/>
    </row>
    <row r="32" spans="1:14">
      <c r="A32" s="65"/>
      <c r="B32" s="77" t="s">
        <v>127</v>
      </c>
      <c r="C32" s="78">
        <v>8.9250000000000007</v>
      </c>
      <c r="D32" s="78"/>
      <c r="E32" s="78">
        <f t="shared" ref="E32:E34" si="6">SUM(C32)</f>
        <v>8.9250000000000007</v>
      </c>
      <c r="F32" s="78">
        <v>3.7389999999999999</v>
      </c>
      <c r="G32" s="78"/>
      <c r="H32" s="78">
        <f>SUM(F32)</f>
        <v>3.7389999999999999</v>
      </c>
      <c r="I32" s="70">
        <f>F32/C32-100%</f>
        <v>-0.58106442577030815</v>
      </c>
      <c r="J32" s="70"/>
      <c r="K32" s="70">
        <f>SUM(I32)</f>
        <v>-0.58106442577030815</v>
      </c>
    </row>
    <row r="33" spans="1:11">
      <c r="A33" s="65"/>
      <c r="B33" s="77" t="s">
        <v>128</v>
      </c>
      <c r="C33" s="78">
        <v>20.562000000000001</v>
      </c>
      <c r="D33" s="78"/>
      <c r="E33" s="78">
        <f t="shared" si="6"/>
        <v>20.562000000000001</v>
      </c>
      <c r="F33" s="78">
        <v>25.036000000000001</v>
      </c>
      <c r="G33" s="78"/>
      <c r="H33" s="78">
        <f t="shared" ref="H33:H34" si="7">SUM(F33)</f>
        <v>25.036000000000001</v>
      </c>
      <c r="I33" s="70">
        <f>F33/C33-100%</f>
        <v>0.2175858379535065</v>
      </c>
      <c r="J33" s="70"/>
      <c r="K33" s="70">
        <f t="shared" ref="K33:K34" si="8">SUM(I33)</f>
        <v>0.2175858379535065</v>
      </c>
    </row>
    <row r="34" spans="1:11">
      <c r="A34" s="65"/>
      <c r="B34" s="77" t="s">
        <v>129</v>
      </c>
      <c r="C34" s="78">
        <v>21.641999999999999</v>
      </c>
      <c r="D34" s="78"/>
      <c r="E34" s="78">
        <f t="shared" si="6"/>
        <v>21.641999999999999</v>
      </c>
      <c r="F34" s="78">
        <v>15.522</v>
      </c>
      <c r="G34" s="78"/>
      <c r="H34" s="78">
        <f t="shared" si="7"/>
        <v>15.522</v>
      </c>
      <c r="I34" s="70">
        <f>F34/C34-100%</f>
        <v>-0.28278347657332958</v>
      </c>
      <c r="J34" s="70"/>
      <c r="K34" s="70">
        <f t="shared" si="8"/>
        <v>-0.28278347657332958</v>
      </c>
    </row>
    <row r="35" spans="1:11">
      <c r="A35" s="65">
        <v>2</v>
      </c>
      <c r="B35" s="75" t="s">
        <v>130</v>
      </c>
      <c r="C35" s="79"/>
      <c r="D35" s="79"/>
      <c r="E35" s="78"/>
      <c r="F35" s="79"/>
      <c r="G35" s="79"/>
      <c r="H35" s="78"/>
      <c r="I35" s="70"/>
      <c r="J35" s="70"/>
      <c r="K35" s="70"/>
    </row>
    <row r="36" spans="1:11" ht="30">
      <c r="A36" s="65"/>
      <c r="B36" s="77" t="s">
        <v>131</v>
      </c>
      <c r="C36" s="78"/>
      <c r="D36" s="78"/>
      <c r="E36" s="78"/>
      <c r="F36" s="78"/>
      <c r="G36" s="78"/>
      <c r="H36" s="78"/>
      <c r="I36" s="70"/>
      <c r="J36" s="70"/>
      <c r="K36" s="70"/>
    </row>
    <row r="37" spans="1:11">
      <c r="A37" s="65"/>
      <c r="B37" s="77" t="s">
        <v>127</v>
      </c>
      <c r="C37" s="78">
        <v>0.22800000000000001</v>
      </c>
      <c r="D37" s="78"/>
      <c r="E37" s="78">
        <f t="shared" ref="E37:E39" si="9">SUM(C37)</f>
        <v>0.22800000000000001</v>
      </c>
      <c r="F37" s="78">
        <v>0.09</v>
      </c>
      <c r="G37" s="78"/>
      <c r="H37" s="78">
        <f>F37</f>
        <v>0.09</v>
      </c>
      <c r="I37" s="70">
        <f>F37/C37-100%</f>
        <v>-0.60526315789473695</v>
      </c>
      <c r="J37" s="70"/>
      <c r="K37" s="70">
        <f>I37</f>
        <v>-0.60526315789473695</v>
      </c>
    </row>
    <row r="38" spans="1:11">
      <c r="A38" s="65"/>
      <c r="B38" s="77" t="s">
        <v>132</v>
      </c>
      <c r="C38" s="78">
        <v>7</v>
      </c>
      <c r="D38" s="78"/>
      <c r="E38" s="78">
        <f t="shared" si="9"/>
        <v>7</v>
      </c>
      <c r="F38" s="78">
        <v>7.04</v>
      </c>
      <c r="G38" s="78"/>
      <c r="H38" s="78">
        <f t="shared" ref="H38:H39" si="10">F38</f>
        <v>7.04</v>
      </c>
      <c r="I38" s="70">
        <f t="shared" ref="I38:I39" si="11">F38/C38-100%</f>
        <v>5.7142857142857828E-3</v>
      </c>
      <c r="J38" s="70"/>
      <c r="K38" s="70">
        <f t="shared" ref="K38:K39" si="12">I38</f>
        <v>5.7142857142857828E-3</v>
      </c>
    </row>
    <row r="39" spans="1:11">
      <c r="A39" s="65"/>
      <c r="B39" s="77" t="s">
        <v>129</v>
      </c>
      <c r="C39" s="78">
        <v>2</v>
      </c>
      <c r="D39" s="78"/>
      <c r="E39" s="78">
        <f t="shared" si="9"/>
        <v>2</v>
      </c>
      <c r="F39" s="78">
        <v>1.9279999999999999</v>
      </c>
      <c r="G39" s="78"/>
      <c r="H39" s="78">
        <f t="shared" si="10"/>
        <v>1.9279999999999999</v>
      </c>
      <c r="I39" s="70">
        <f t="shared" si="11"/>
        <v>-3.6000000000000032E-2</v>
      </c>
      <c r="J39" s="70"/>
      <c r="K39" s="70">
        <f t="shared" si="12"/>
        <v>-3.6000000000000032E-2</v>
      </c>
    </row>
    <row r="40" spans="1:11">
      <c r="A40" s="65">
        <v>3</v>
      </c>
      <c r="B40" s="75" t="s">
        <v>133</v>
      </c>
      <c r="C40" s="79"/>
      <c r="D40" s="79"/>
      <c r="E40" s="78"/>
      <c r="F40" s="79"/>
      <c r="G40" s="79"/>
      <c r="H40" s="78"/>
      <c r="I40" s="70"/>
      <c r="J40" s="70"/>
      <c r="K40" s="70"/>
    </row>
    <row r="41" spans="1:11" ht="30">
      <c r="A41" s="65"/>
      <c r="B41" s="77" t="s">
        <v>134</v>
      </c>
      <c r="C41" s="78"/>
      <c r="D41" s="78"/>
      <c r="E41" s="78"/>
      <c r="F41" s="78"/>
      <c r="G41" s="78"/>
      <c r="H41" s="78"/>
      <c r="I41" s="70"/>
      <c r="J41" s="70"/>
      <c r="K41" s="70"/>
    </row>
    <row r="42" spans="1:11">
      <c r="A42" s="65"/>
      <c r="B42" s="77" t="s">
        <v>127</v>
      </c>
      <c r="C42" s="80">
        <v>1.418E-3</v>
      </c>
      <c r="D42" s="80"/>
      <c r="E42" s="80">
        <f t="shared" ref="E42:E44" si="13">SUM(C42)</f>
        <v>1.418E-3</v>
      </c>
      <c r="F42" s="80">
        <v>1E-3</v>
      </c>
      <c r="G42" s="80"/>
      <c r="H42" s="80">
        <f>F42</f>
        <v>1E-3</v>
      </c>
      <c r="I42" s="70">
        <f>F42/C42-100%</f>
        <v>-0.29478138222849082</v>
      </c>
      <c r="J42" s="70"/>
      <c r="K42" s="70">
        <f>I42</f>
        <v>-0.29478138222849082</v>
      </c>
    </row>
    <row r="43" spans="1:11">
      <c r="A43" s="65"/>
      <c r="B43" s="77" t="s">
        <v>128</v>
      </c>
      <c r="C43" s="80">
        <v>4.5859999999999998E-2</v>
      </c>
      <c r="D43" s="80"/>
      <c r="E43" s="80">
        <f t="shared" si="13"/>
        <v>4.5859999999999998E-2</v>
      </c>
      <c r="F43" s="80">
        <v>4.2999999999999997E-2</v>
      </c>
      <c r="G43" s="80"/>
      <c r="H43" s="80">
        <f t="shared" ref="H43:H44" si="14">F43</f>
        <v>4.2999999999999997E-2</v>
      </c>
      <c r="I43" s="70">
        <f t="shared" ref="I43:I44" si="15">F43/C43-100%</f>
        <v>-6.2363715656345464E-2</v>
      </c>
      <c r="J43" s="70"/>
      <c r="K43" s="70">
        <f t="shared" ref="K43:K44" si="16">I43</f>
        <v>-6.2363715656345464E-2</v>
      </c>
    </row>
    <row r="44" spans="1:11">
      <c r="A44" s="65"/>
      <c r="B44" s="77" t="s">
        <v>129</v>
      </c>
      <c r="C44" s="80">
        <v>1.2449999999999999E-2</v>
      </c>
      <c r="D44" s="80"/>
      <c r="E44" s="80">
        <f t="shared" si="13"/>
        <v>1.2449999999999999E-2</v>
      </c>
      <c r="F44" s="80">
        <v>1.2E-2</v>
      </c>
      <c r="G44" s="80"/>
      <c r="H44" s="80">
        <f t="shared" si="14"/>
        <v>1.2E-2</v>
      </c>
      <c r="I44" s="70">
        <f t="shared" si="15"/>
        <v>-3.6144578313252906E-2</v>
      </c>
      <c r="J44" s="70"/>
      <c r="K44" s="70">
        <f t="shared" si="16"/>
        <v>-3.6144578313252906E-2</v>
      </c>
    </row>
    <row r="45" spans="1:11">
      <c r="A45" s="65">
        <v>4</v>
      </c>
      <c r="B45" s="75" t="s">
        <v>57</v>
      </c>
      <c r="C45" s="79"/>
      <c r="D45" s="79"/>
      <c r="E45" s="78"/>
      <c r="F45" s="79"/>
      <c r="G45" s="79"/>
      <c r="H45" s="78"/>
      <c r="I45" s="70"/>
      <c r="J45" s="70"/>
      <c r="K45" s="70"/>
    </row>
    <row r="46" spans="1:11" ht="45">
      <c r="A46" s="65"/>
      <c r="B46" s="77" t="s">
        <v>135</v>
      </c>
      <c r="C46" s="78">
        <v>0</v>
      </c>
      <c r="D46" s="78"/>
      <c r="E46" s="78">
        <f t="shared" ref="E46:E49" si="17">SUM(C46)</f>
        <v>0</v>
      </c>
      <c r="F46" s="78"/>
      <c r="G46" s="78"/>
      <c r="H46" s="78"/>
      <c r="I46" s="70"/>
      <c r="J46" s="70"/>
      <c r="K46" s="70"/>
    </row>
    <row r="47" spans="1:11">
      <c r="A47" s="65"/>
      <c r="B47" s="77" t="s">
        <v>136</v>
      </c>
      <c r="C47" s="78">
        <v>0</v>
      </c>
      <c r="D47" s="78"/>
      <c r="E47" s="78">
        <f t="shared" si="17"/>
        <v>0</v>
      </c>
      <c r="F47" s="78">
        <v>40</v>
      </c>
      <c r="G47" s="78"/>
      <c r="H47" s="78"/>
      <c r="I47" s="70">
        <v>0.4</v>
      </c>
      <c r="J47" s="70"/>
      <c r="K47" s="70">
        <v>0.4</v>
      </c>
    </row>
    <row r="48" spans="1:11">
      <c r="A48" s="65"/>
      <c r="B48" s="77" t="s">
        <v>132</v>
      </c>
      <c r="C48" s="78">
        <v>0</v>
      </c>
      <c r="D48" s="78"/>
      <c r="E48" s="78">
        <f t="shared" si="17"/>
        <v>0</v>
      </c>
      <c r="F48" s="78">
        <v>0</v>
      </c>
      <c r="G48" s="78"/>
      <c r="H48" s="78"/>
      <c r="I48" s="70">
        <v>0</v>
      </c>
      <c r="J48" s="70"/>
      <c r="K48" s="70">
        <v>0</v>
      </c>
    </row>
    <row r="49" spans="1:13">
      <c r="A49" s="65"/>
      <c r="B49" s="77" t="s">
        <v>137</v>
      </c>
      <c r="C49" s="78">
        <v>1</v>
      </c>
      <c r="D49" s="78"/>
      <c r="E49" s="78">
        <f t="shared" si="17"/>
        <v>1</v>
      </c>
      <c r="F49" s="78">
        <v>44.9</v>
      </c>
      <c r="G49" s="78"/>
      <c r="H49" s="78"/>
      <c r="I49" s="70">
        <v>0.44900000000000001</v>
      </c>
      <c r="J49" s="70"/>
      <c r="K49" s="70">
        <f t="shared" ref="K49" si="18">H49/E49</f>
        <v>0</v>
      </c>
    </row>
    <row r="50" spans="1:13" ht="34.5" customHeight="1">
      <c r="A50" s="130" t="s">
        <v>155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1"/>
      <c r="L50" s="17"/>
      <c r="M50" s="17"/>
    </row>
    <row r="51" spans="1:13" ht="15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48"/>
      <c r="M51" s="48"/>
    </row>
    <row r="52" spans="1:13" hidden="1">
      <c r="A52" s="65"/>
      <c r="B52" s="75"/>
      <c r="C52" s="75"/>
      <c r="D52" s="75"/>
      <c r="E52" s="75"/>
      <c r="F52" s="75"/>
      <c r="G52" s="75"/>
      <c r="H52" s="75"/>
      <c r="I52" s="65"/>
      <c r="J52" s="65"/>
      <c r="K52" s="73"/>
      <c r="L52" s="17"/>
      <c r="M52" s="17"/>
    </row>
    <row r="53" spans="1:13" hidden="1">
      <c r="A53" s="65"/>
      <c r="B53" s="77"/>
      <c r="C53" s="78"/>
      <c r="D53" s="77"/>
      <c r="E53" s="78"/>
      <c r="F53" s="78"/>
      <c r="G53" s="78"/>
      <c r="H53" s="78"/>
      <c r="I53" s="65"/>
      <c r="J53" s="65"/>
      <c r="K53" s="73"/>
      <c r="L53" s="17"/>
      <c r="M53" s="17"/>
    </row>
    <row r="54" spans="1:13" hidden="1">
      <c r="A54" s="65"/>
      <c r="B54" s="75"/>
      <c r="C54" s="79"/>
      <c r="D54" s="75"/>
      <c r="E54" s="79"/>
      <c r="F54" s="79"/>
      <c r="G54" s="79"/>
      <c r="H54" s="79"/>
      <c r="I54" s="65"/>
      <c r="J54" s="65"/>
      <c r="K54" s="73"/>
      <c r="L54" s="17"/>
      <c r="M54" s="17"/>
    </row>
    <row r="55" spans="1:13" ht="28.5" hidden="1" customHeight="1">
      <c r="A55" s="65"/>
      <c r="B55" s="77"/>
      <c r="C55" s="78"/>
      <c r="D55" s="81"/>
      <c r="E55" s="78"/>
      <c r="F55" s="78"/>
      <c r="G55" s="78"/>
      <c r="H55" s="78"/>
      <c r="I55" s="65"/>
      <c r="J55" s="65"/>
      <c r="K55" s="73"/>
      <c r="L55" s="17"/>
      <c r="M55" s="17"/>
    </row>
    <row r="56" spans="1:13" ht="33.75" hidden="1" customHeight="1">
      <c r="A56" s="65"/>
      <c r="B56" s="75"/>
      <c r="C56" s="79"/>
      <c r="D56" s="76"/>
      <c r="E56" s="79"/>
      <c r="F56" s="79"/>
      <c r="G56" s="79"/>
      <c r="H56" s="79"/>
      <c r="I56" s="65"/>
      <c r="J56" s="65"/>
      <c r="K56" s="73"/>
      <c r="L56" s="17"/>
      <c r="M56" s="17"/>
    </row>
    <row r="57" spans="1:13" ht="36" hidden="1" customHeight="1">
      <c r="A57" s="65"/>
      <c r="B57" s="77"/>
      <c r="C57" s="78"/>
      <c r="D57" s="81"/>
      <c r="E57" s="78"/>
      <c r="F57" s="78"/>
      <c r="G57" s="78"/>
      <c r="H57" s="78"/>
      <c r="I57" s="65"/>
      <c r="J57" s="65"/>
      <c r="K57" s="73"/>
      <c r="L57" s="17"/>
      <c r="M57" s="17"/>
    </row>
    <row r="58" spans="1:13" ht="36.75" hidden="1" customHeight="1">
      <c r="A58" s="65"/>
      <c r="B58" s="75"/>
      <c r="C58" s="79"/>
      <c r="D58" s="76"/>
      <c r="E58" s="79"/>
      <c r="F58" s="79"/>
      <c r="G58" s="79"/>
      <c r="H58" s="79"/>
      <c r="I58" s="65"/>
      <c r="J58" s="65"/>
      <c r="K58" s="73"/>
      <c r="L58" s="17"/>
      <c r="M58" s="17"/>
    </row>
    <row r="59" spans="1:13" ht="39.75" hidden="1" customHeight="1">
      <c r="A59" s="65"/>
      <c r="B59" s="77"/>
      <c r="C59" s="78"/>
      <c r="D59" s="81"/>
      <c r="E59" s="78"/>
      <c r="F59" s="78"/>
      <c r="G59" s="78"/>
      <c r="H59" s="78"/>
      <c r="I59" s="65"/>
      <c r="J59" s="65"/>
      <c r="K59" s="73"/>
      <c r="L59" s="17"/>
      <c r="M59" s="17"/>
    </row>
    <row r="60" spans="1:13" ht="29.25" hidden="1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1"/>
      <c r="L60" s="17"/>
      <c r="M60" s="17"/>
    </row>
    <row r="61" spans="1:13" ht="15.75" customHeight="1">
      <c r="A61" s="129" t="s">
        <v>147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48"/>
      <c r="M61" s="48"/>
    </row>
    <row r="62" spans="1:13">
      <c r="A62" s="65"/>
      <c r="B62" s="75" t="s">
        <v>125</v>
      </c>
      <c r="C62" s="76"/>
      <c r="D62" s="76"/>
      <c r="E62" s="76"/>
      <c r="F62" s="76"/>
      <c r="G62" s="76"/>
      <c r="H62" s="76"/>
      <c r="I62" s="65"/>
      <c r="J62" s="65"/>
      <c r="K62" s="65"/>
      <c r="L62" s="17"/>
      <c r="M62" s="17"/>
    </row>
    <row r="63" spans="1:13" ht="45">
      <c r="A63" s="65"/>
      <c r="B63" s="77" t="s">
        <v>142</v>
      </c>
      <c r="C63" s="79"/>
      <c r="D63" s="63">
        <v>12</v>
      </c>
      <c r="E63" s="63">
        <v>12</v>
      </c>
      <c r="F63" s="56"/>
      <c r="G63" s="63">
        <v>13.85</v>
      </c>
      <c r="H63" s="63">
        <f>G63</f>
        <v>13.85</v>
      </c>
      <c r="I63" s="56"/>
      <c r="J63" s="62">
        <f>G63/D63-100%</f>
        <v>0.15416666666666656</v>
      </c>
      <c r="K63" s="62">
        <f>J63</f>
        <v>0.15416666666666656</v>
      </c>
      <c r="L63" s="17"/>
      <c r="M63" s="17"/>
    </row>
    <row r="64" spans="1:13">
      <c r="A64" s="65"/>
      <c r="B64" s="77" t="s">
        <v>143</v>
      </c>
      <c r="C64" s="78"/>
      <c r="D64" s="63">
        <v>12</v>
      </c>
      <c r="E64" s="63">
        <v>12</v>
      </c>
      <c r="F64" s="56"/>
      <c r="G64" s="63">
        <v>13.85</v>
      </c>
      <c r="H64" s="63">
        <f t="shared" ref="H64:H70" si="19">G64</f>
        <v>13.85</v>
      </c>
      <c r="I64" s="56"/>
      <c r="J64" s="62">
        <f t="shared" ref="J64:J70" si="20">G64/D64-100%</f>
        <v>0.15416666666666656</v>
      </c>
      <c r="K64" s="62">
        <f t="shared" ref="K64:K71" si="21">J64</f>
        <v>0.15416666666666656</v>
      </c>
    </row>
    <row r="65" spans="1:11">
      <c r="A65" s="65"/>
      <c r="B65" s="75" t="s">
        <v>130</v>
      </c>
      <c r="C65" s="78"/>
      <c r="D65" s="64"/>
      <c r="E65" s="64"/>
      <c r="F65" s="56"/>
      <c r="G65" s="64"/>
      <c r="H65" s="63"/>
      <c r="I65" s="56"/>
      <c r="J65" s="62"/>
      <c r="K65" s="62"/>
    </row>
    <row r="66" spans="1:11" ht="30">
      <c r="A66" s="65"/>
      <c r="B66" s="77" t="s">
        <v>144</v>
      </c>
      <c r="C66" s="78"/>
      <c r="D66" s="63">
        <v>1</v>
      </c>
      <c r="E66" s="63">
        <v>1</v>
      </c>
      <c r="F66" s="56"/>
      <c r="G66" s="63">
        <v>1</v>
      </c>
      <c r="H66" s="63">
        <f t="shared" si="19"/>
        <v>1</v>
      </c>
      <c r="I66" s="56"/>
      <c r="J66" s="62">
        <f t="shared" si="20"/>
        <v>0</v>
      </c>
      <c r="K66" s="62">
        <f t="shared" si="21"/>
        <v>0</v>
      </c>
    </row>
    <row r="67" spans="1:11">
      <c r="A67" s="65"/>
      <c r="B67" s="75" t="s">
        <v>133</v>
      </c>
      <c r="C67" s="78"/>
      <c r="D67" s="64"/>
      <c r="E67" s="64"/>
      <c r="F67" s="56"/>
      <c r="G67" s="64"/>
      <c r="H67" s="63"/>
      <c r="I67" s="56"/>
      <c r="J67" s="62"/>
      <c r="K67" s="62"/>
    </row>
    <row r="68" spans="1:11" ht="30">
      <c r="A68" s="65"/>
      <c r="B68" s="77" t="s">
        <v>145</v>
      </c>
      <c r="C68" s="79"/>
      <c r="D68" s="63">
        <f>SUM(D63/D66)</f>
        <v>12</v>
      </c>
      <c r="E68" s="63">
        <f>SUM(E63/E66)</f>
        <v>12</v>
      </c>
      <c r="F68" s="56"/>
      <c r="G68" s="63">
        <v>13.85</v>
      </c>
      <c r="H68" s="63">
        <f t="shared" si="19"/>
        <v>13.85</v>
      </c>
      <c r="I68" s="56"/>
      <c r="J68" s="62">
        <f t="shared" si="20"/>
        <v>0.15416666666666656</v>
      </c>
      <c r="K68" s="62">
        <f t="shared" si="21"/>
        <v>0.15416666666666656</v>
      </c>
    </row>
    <row r="69" spans="1:11">
      <c r="A69" s="65"/>
      <c r="B69" s="75" t="s">
        <v>57</v>
      </c>
      <c r="C69" s="78"/>
      <c r="D69" s="64"/>
      <c r="E69" s="64"/>
      <c r="F69" s="56"/>
      <c r="G69" s="64"/>
      <c r="H69" s="63"/>
      <c r="I69" s="56"/>
      <c r="J69" s="62"/>
      <c r="K69" s="62"/>
    </row>
    <row r="70" spans="1:11" ht="45">
      <c r="A70" s="65"/>
      <c r="B70" s="77" t="s">
        <v>146</v>
      </c>
      <c r="C70" s="78"/>
      <c r="D70" s="63">
        <v>100</v>
      </c>
      <c r="E70" s="63">
        <v>100</v>
      </c>
      <c r="F70" s="56"/>
      <c r="G70" s="63">
        <v>100</v>
      </c>
      <c r="H70" s="63">
        <f t="shared" si="19"/>
        <v>100</v>
      </c>
      <c r="I70" s="56"/>
      <c r="J70" s="62">
        <f t="shared" si="20"/>
        <v>0</v>
      </c>
      <c r="K70" s="62">
        <f t="shared" si="21"/>
        <v>0</v>
      </c>
    </row>
    <row r="71" spans="1:11" ht="0.75" customHeight="1">
      <c r="A71" s="65"/>
      <c r="B71" s="82"/>
      <c r="C71" s="78"/>
      <c r="D71" s="78"/>
      <c r="E71" s="78"/>
      <c r="F71" s="78"/>
      <c r="G71" s="78"/>
      <c r="H71" s="78"/>
      <c r="I71" s="65"/>
      <c r="J71" s="65"/>
      <c r="K71" s="74">
        <f t="shared" si="21"/>
        <v>0</v>
      </c>
    </row>
    <row r="72" spans="1:11" hidden="1">
      <c r="A72" s="65"/>
      <c r="B72" s="82"/>
      <c r="C72" s="78"/>
      <c r="D72" s="78"/>
      <c r="E72" s="78"/>
      <c r="F72" s="78"/>
      <c r="G72" s="78"/>
      <c r="H72" s="78"/>
      <c r="I72" s="65"/>
      <c r="J72" s="65"/>
      <c r="K72" s="65"/>
    </row>
    <row r="73" spans="1:11" hidden="1">
      <c r="A73" s="65"/>
      <c r="B73" s="83"/>
      <c r="C73" s="78"/>
      <c r="D73" s="78"/>
      <c r="E73" s="78"/>
      <c r="F73" s="78"/>
      <c r="G73" s="78"/>
      <c r="H73" s="78"/>
      <c r="I73" s="65"/>
      <c r="J73" s="65"/>
      <c r="K73" s="65"/>
    </row>
    <row r="74" spans="1:11" hidden="1">
      <c r="A74" s="65"/>
      <c r="B74" s="82"/>
      <c r="C74" s="78"/>
      <c r="D74" s="78"/>
      <c r="E74" s="78"/>
      <c r="F74" s="78"/>
      <c r="G74" s="78"/>
      <c r="H74" s="78"/>
      <c r="I74" s="65"/>
      <c r="J74" s="65"/>
      <c r="K74" s="65"/>
    </row>
    <row r="75" spans="1:11" hidden="1">
      <c r="A75" s="65"/>
      <c r="B75" s="83"/>
      <c r="C75" s="78"/>
      <c r="D75" s="78"/>
      <c r="E75" s="78"/>
      <c r="F75" s="78"/>
      <c r="G75" s="78"/>
      <c r="H75" s="78"/>
      <c r="I75" s="65"/>
      <c r="J75" s="65"/>
      <c r="K75" s="65"/>
    </row>
    <row r="76" spans="1:11" hidden="1">
      <c r="A76" s="65"/>
      <c r="B76" s="82"/>
      <c r="C76" s="84"/>
      <c r="D76" s="84"/>
      <c r="E76" s="84"/>
      <c r="F76" s="84"/>
      <c r="G76" s="84"/>
      <c r="H76" s="84"/>
      <c r="I76" s="65"/>
      <c r="J76" s="65"/>
      <c r="K76" s="65"/>
    </row>
    <row r="77" spans="1:11" hidden="1">
      <c r="A77" s="65"/>
      <c r="B77" s="75"/>
      <c r="C77" s="75"/>
      <c r="D77" s="75"/>
      <c r="E77" s="75"/>
      <c r="F77" s="75"/>
      <c r="G77" s="75"/>
      <c r="H77" s="75"/>
      <c r="I77" s="65"/>
      <c r="J77" s="65"/>
      <c r="K77" s="65"/>
    </row>
    <row r="78" spans="1:11" ht="33" customHeight="1">
      <c r="A78" s="130" t="s">
        <v>156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1"/>
    </row>
  </sheetData>
  <mergeCells count="16">
    <mergeCell ref="A3:A5"/>
    <mergeCell ref="B3:B5"/>
    <mergeCell ref="C3:E4"/>
    <mergeCell ref="F3:H4"/>
    <mergeCell ref="I3:K3"/>
    <mergeCell ref="I4:K4"/>
    <mergeCell ref="A7:K7"/>
    <mergeCell ref="A14:K14"/>
    <mergeCell ref="A15:K15"/>
    <mergeCell ref="A28:K28"/>
    <mergeCell ref="A60:K60"/>
    <mergeCell ref="A61:K61"/>
    <mergeCell ref="A78:K78"/>
    <mergeCell ref="A29:K29"/>
    <mergeCell ref="A50:K50"/>
    <mergeCell ref="A51:K51"/>
  </mergeCells>
  <pageMargins left="0.7" right="0.7" top="0.26" bottom="0.27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E47" sqref="E47"/>
    </sheetView>
  </sheetViews>
  <sheetFormatPr defaultRowHeight="15"/>
  <cols>
    <col min="1" max="1" width="3.42578125" customWidth="1"/>
    <col min="2" max="2" width="2.85546875" customWidth="1"/>
    <col min="3" max="3" width="36.42578125" customWidth="1"/>
    <col min="4" max="9" width="12.140625" customWidth="1"/>
  </cols>
  <sheetData>
    <row r="1" spans="1:10" ht="15.75" customHeight="1">
      <c r="A1" s="117" t="s">
        <v>64</v>
      </c>
      <c r="B1" s="117"/>
      <c r="C1" s="117"/>
      <c r="D1" s="4"/>
      <c r="E1" s="4"/>
      <c r="F1" s="4"/>
      <c r="G1" s="4"/>
      <c r="H1" s="4"/>
      <c r="I1" s="4"/>
      <c r="J1" s="4"/>
    </row>
    <row r="2" spans="1:10" ht="15.75">
      <c r="A2" s="22"/>
      <c r="B2" s="86"/>
      <c r="C2" s="86"/>
      <c r="D2" s="86"/>
      <c r="E2" s="86"/>
      <c r="F2" s="86"/>
      <c r="G2" s="86"/>
      <c r="H2" s="86"/>
      <c r="I2" s="86"/>
      <c r="J2" s="86"/>
    </row>
    <row r="3" spans="1:10" ht="76.5">
      <c r="A3" s="85" t="s">
        <v>65</v>
      </c>
      <c r="B3" s="85"/>
      <c r="C3" s="5" t="s">
        <v>66</v>
      </c>
      <c r="D3" s="5" t="s">
        <v>67</v>
      </c>
      <c r="E3" s="5" t="s">
        <v>68</v>
      </c>
      <c r="F3" s="5" t="s">
        <v>69</v>
      </c>
      <c r="G3" s="5" t="s">
        <v>70</v>
      </c>
      <c r="H3" s="5" t="s">
        <v>71</v>
      </c>
      <c r="I3" s="5" t="s">
        <v>72</v>
      </c>
      <c r="J3" s="4"/>
    </row>
    <row r="4" spans="1:10" ht="15.75">
      <c r="A4" s="85">
        <v>1</v>
      </c>
      <c r="B4" s="85"/>
      <c r="C4" s="5">
        <v>2</v>
      </c>
      <c r="D4" s="5">
        <v>3</v>
      </c>
      <c r="E4" s="5">
        <v>4</v>
      </c>
      <c r="F4" s="5">
        <v>5</v>
      </c>
      <c r="G4" s="5" t="s">
        <v>73</v>
      </c>
      <c r="H4" s="5">
        <v>7</v>
      </c>
      <c r="I4" s="5" t="s">
        <v>74</v>
      </c>
      <c r="J4" s="4"/>
    </row>
    <row r="5" spans="1:10" ht="15.75" customHeight="1">
      <c r="A5" s="85" t="s">
        <v>75</v>
      </c>
      <c r="B5" s="85"/>
      <c r="C5" s="20" t="s">
        <v>76</v>
      </c>
      <c r="D5" s="85" t="s">
        <v>78</v>
      </c>
      <c r="E5" s="141"/>
      <c r="F5" s="141"/>
      <c r="G5" s="141"/>
      <c r="H5" s="85" t="s">
        <v>78</v>
      </c>
      <c r="I5" s="85" t="s">
        <v>78</v>
      </c>
      <c r="J5" s="92"/>
    </row>
    <row r="6" spans="1:10">
      <c r="A6" s="85"/>
      <c r="B6" s="85"/>
      <c r="C6" s="20" t="s">
        <v>77</v>
      </c>
      <c r="D6" s="85"/>
      <c r="E6" s="141"/>
      <c r="F6" s="141"/>
      <c r="G6" s="141"/>
      <c r="H6" s="85"/>
      <c r="I6" s="85"/>
      <c r="J6" s="92"/>
    </row>
    <row r="7" spans="1:10" ht="19.5" customHeight="1">
      <c r="A7" s="85"/>
      <c r="B7" s="85"/>
      <c r="C7" s="6" t="s">
        <v>79</v>
      </c>
      <c r="D7" s="5" t="s">
        <v>78</v>
      </c>
      <c r="E7" s="6"/>
      <c r="F7" s="6"/>
      <c r="G7" s="6"/>
      <c r="H7" s="5" t="s">
        <v>78</v>
      </c>
      <c r="I7" s="5" t="s">
        <v>78</v>
      </c>
      <c r="J7" s="4"/>
    </row>
    <row r="8" spans="1:10" ht="30.75" customHeight="1">
      <c r="A8" s="85"/>
      <c r="B8" s="85"/>
      <c r="C8" s="6" t="s">
        <v>80</v>
      </c>
      <c r="D8" s="5" t="s">
        <v>78</v>
      </c>
      <c r="E8" s="6">
        <v>26</v>
      </c>
      <c r="F8" s="6">
        <v>13.85</v>
      </c>
      <c r="G8" s="6">
        <f>SUM(F8-E8)</f>
        <v>-12.15</v>
      </c>
      <c r="H8" s="5" t="s">
        <v>78</v>
      </c>
      <c r="I8" s="5" t="s">
        <v>78</v>
      </c>
      <c r="J8" s="4"/>
    </row>
    <row r="9" spans="1:10" ht="19.5" customHeight="1">
      <c r="A9" s="85"/>
      <c r="B9" s="85"/>
      <c r="C9" s="6" t="s">
        <v>81</v>
      </c>
      <c r="D9" s="5" t="s">
        <v>78</v>
      </c>
      <c r="E9" s="6"/>
      <c r="F9" s="6"/>
      <c r="G9" s="6"/>
      <c r="H9" s="5" t="s">
        <v>78</v>
      </c>
      <c r="I9" s="5" t="s">
        <v>78</v>
      </c>
      <c r="J9" s="4"/>
    </row>
    <row r="10" spans="1:10" ht="19.5" customHeight="1">
      <c r="A10" s="85"/>
      <c r="B10" s="85"/>
      <c r="C10" s="6" t="s">
        <v>82</v>
      </c>
      <c r="D10" s="5" t="s">
        <v>78</v>
      </c>
      <c r="E10" s="6"/>
      <c r="F10" s="6"/>
      <c r="G10" s="6"/>
      <c r="H10" s="5" t="s">
        <v>78</v>
      </c>
      <c r="I10" s="5" t="s">
        <v>78</v>
      </c>
      <c r="J10" s="4"/>
    </row>
    <row r="11" spans="1:10" ht="15.75">
      <c r="A11" s="140" t="s">
        <v>83</v>
      </c>
      <c r="B11" s="140"/>
      <c r="C11" s="140"/>
      <c r="D11" s="140"/>
      <c r="E11" s="140"/>
      <c r="F11" s="140"/>
      <c r="G11" s="140"/>
      <c r="H11" s="140"/>
      <c r="I11" s="140"/>
      <c r="J11" s="4"/>
    </row>
    <row r="12" spans="1:10" ht="18.75" customHeight="1">
      <c r="A12" s="85" t="s">
        <v>84</v>
      </c>
      <c r="B12" s="85"/>
      <c r="C12" s="20" t="s">
        <v>85</v>
      </c>
      <c r="D12" s="85" t="s">
        <v>78</v>
      </c>
      <c r="E12" s="141"/>
      <c r="F12" s="141"/>
      <c r="G12" s="141"/>
      <c r="H12" s="85" t="s">
        <v>78</v>
      </c>
      <c r="I12" s="85" t="s">
        <v>78</v>
      </c>
      <c r="J12" s="92"/>
    </row>
    <row r="13" spans="1:10">
      <c r="A13" s="85"/>
      <c r="B13" s="85"/>
      <c r="C13" s="20" t="s">
        <v>77</v>
      </c>
      <c r="D13" s="85"/>
      <c r="E13" s="141"/>
      <c r="F13" s="141"/>
      <c r="G13" s="141"/>
      <c r="H13" s="85"/>
      <c r="I13" s="85"/>
      <c r="J13" s="92"/>
    </row>
    <row r="14" spans="1:10" ht="15.75">
      <c r="A14" s="140" t="s">
        <v>86</v>
      </c>
      <c r="B14" s="140"/>
      <c r="C14" s="140"/>
      <c r="D14" s="140"/>
      <c r="E14" s="140"/>
      <c r="F14" s="140"/>
      <c r="G14" s="140"/>
      <c r="H14" s="140"/>
      <c r="I14" s="140"/>
      <c r="J14" s="4"/>
    </row>
    <row r="15" spans="1:10" ht="15.75">
      <c r="A15" s="140" t="s">
        <v>87</v>
      </c>
      <c r="B15" s="140"/>
      <c r="C15" s="140"/>
      <c r="D15" s="140"/>
      <c r="E15" s="140"/>
      <c r="F15" s="140"/>
      <c r="G15" s="140"/>
      <c r="H15" s="140"/>
      <c r="I15" s="140"/>
      <c r="J15" s="4"/>
    </row>
    <row r="16" spans="1:10" ht="15.75">
      <c r="A16" s="139" t="s">
        <v>105</v>
      </c>
      <c r="B16" s="139"/>
      <c r="C16" s="20" t="s">
        <v>88</v>
      </c>
      <c r="D16" s="6"/>
      <c r="E16" s="6"/>
      <c r="F16" s="6"/>
      <c r="G16" s="6"/>
      <c r="H16" s="6"/>
      <c r="I16" s="6"/>
      <c r="J16" s="4"/>
    </row>
    <row r="17" spans="1:10" ht="17.25" customHeight="1">
      <c r="A17" s="85"/>
      <c r="B17" s="85"/>
      <c r="C17" s="21" t="s">
        <v>89</v>
      </c>
      <c r="D17" s="6"/>
      <c r="E17" s="6"/>
      <c r="F17" s="6"/>
      <c r="G17" s="6"/>
      <c r="H17" s="6"/>
      <c r="I17" s="6"/>
      <c r="J17" s="4"/>
    </row>
    <row r="18" spans="1:10" ht="25.5" customHeight="1">
      <c r="A18" s="140" t="s">
        <v>90</v>
      </c>
      <c r="B18" s="140"/>
      <c r="C18" s="140"/>
      <c r="D18" s="140"/>
      <c r="E18" s="140"/>
      <c r="F18" s="140"/>
      <c r="G18" s="140"/>
      <c r="H18" s="140"/>
      <c r="I18" s="140"/>
      <c r="J18" s="4"/>
    </row>
    <row r="19" spans="1:10" ht="15.75" customHeight="1">
      <c r="A19" s="85"/>
      <c r="B19" s="85"/>
      <c r="C19" s="6" t="s">
        <v>91</v>
      </c>
      <c r="D19" s="6"/>
      <c r="E19" s="6"/>
      <c r="F19" s="6"/>
      <c r="G19" s="6"/>
      <c r="H19" s="6"/>
      <c r="I19" s="6"/>
      <c r="J19" s="4"/>
    </row>
    <row r="20" spans="1:10" ht="16.5" customHeight="1">
      <c r="A20" s="85"/>
      <c r="B20" s="85"/>
      <c r="C20" s="6" t="s">
        <v>92</v>
      </c>
      <c r="D20" s="6"/>
      <c r="E20" s="6"/>
      <c r="F20" s="6"/>
      <c r="G20" s="6"/>
      <c r="H20" s="6"/>
      <c r="I20" s="6"/>
      <c r="J20" s="4"/>
    </row>
    <row r="21" spans="1:10" ht="15.75">
      <c r="A21" s="85"/>
      <c r="B21" s="85"/>
      <c r="C21" s="6" t="s">
        <v>93</v>
      </c>
      <c r="D21" s="6"/>
      <c r="E21" s="6"/>
      <c r="F21" s="6"/>
      <c r="G21" s="6"/>
      <c r="H21" s="6"/>
      <c r="I21" s="6"/>
      <c r="J21" s="4"/>
    </row>
    <row r="22" spans="1:10" ht="20.25" customHeight="1">
      <c r="A22" s="85"/>
      <c r="B22" s="85"/>
      <c r="C22" s="21" t="s">
        <v>94</v>
      </c>
      <c r="D22" s="6"/>
      <c r="E22" s="6"/>
      <c r="F22" s="6"/>
      <c r="G22" s="6"/>
      <c r="H22" s="6"/>
      <c r="I22" s="6"/>
      <c r="J22" s="4"/>
    </row>
    <row r="23" spans="1:10" ht="25.5" customHeight="1">
      <c r="A23" s="140" t="s">
        <v>95</v>
      </c>
      <c r="B23" s="140"/>
      <c r="C23" s="140"/>
      <c r="D23" s="140"/>
      <c r="E23" s="140"/>
      <c r="F23" s="140"/>
      <c r="G23" s="140"/>
      <c r="H23" s="140"/>
      <c r="I23" s="140"/>
      <c r="J23" s="4"/>
    </row>
    <row r="24" spans="1:10" ht="17.25" customHeight="1">
      <c r="A24" s="85"/>
      <c r="B24" s="85"/>
      <c r="C24" s="6" t="s">
        <v>91</v>
      </c>
      <c r="D24" s="6"/>
      <c r="E24" s="6"/>
      <c r="F24" s="6"/>
      <c r="G24" s="6"/>
      <c r="H24" s="6"/>
      <c r="I24" s="6"/>
      <c r="J24" s="4"/>
    </row>
    <row r="25" spans="1:10" ht="17.25" customHeight="1">
      <c r="A25" s="85"/>
      <c r="B25" s="85"/>
      <c r="C25" s="6" t="s">
        <v>92</v>
      </c>
      <c r="D25" s="6"/>
      <c r="E25" s="6"/>
      <c r="F25" s="6"/>
      <c r="G25" s="6"/>
      <c r="H25" s="6"/>
      <c r="I25" s="6"/>
      <c r="J25" s="4"/>
    </row>
    <row r="26" spans="1:10" ht="15.75">
      <c r="A26" s="85"/>
      <c r="B26" s="85"/>
      <c r="C26" s="6" t="s">
        <v>93</v>
      </c>
      <c r="D26" s="6"/>
      <c r="E26" s="6"/>
      <c r="F26" s="6"/>
      <c r="G26" s="6"/>
      <c r="H26" s="6"/>
      <c r="I26" s="6"/>
      <c r="J26" s="4"/>
    </row>
    <row r="27" spans="1:10" ht="28.5" customHeight="1">
      <c r="A27" s="139" t="s">
        <v>106</v>
      </c>
      <c r="B27" s="139"/>
      <c r="C27" s="20" t="s">
        <v>96</v>
      </c>
      <c r="D27" s="5" t="s">
        <v>78</v>
      </c>
      <c r="E27" s="5"/>
      <c r="F27" s="5"/>
      <c r="G27" s="5"/>
      <c r="H27" s="5" t="s">
        <v>78</v>
      </c>
      <c r="I27" s="5" t="s">
        <v>78</v>
      </c>
      <c r="J27" s="4"/>
    </row>
    <row r="28" spans="1:10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.75">
      <c r="A29" s="18"/>
    </row>
    <row r="30" spans="1:10" ht="21" customHeight="1">
      <c r="A30" s="117" t="s">
        <v>97</v>
      </c>
      <c r="B30" s="117"/>
      <c r="C30" s="117"/>
      <c r="D30" s="117"/>
      <c r="E30" s="117"/>
      <c r="F30" s="117"/>
      <c r="G30" s="117"/>
      <c r="H30" s="117"/>
    </row>
    <row r="31" spans="1:10" ht="21" customHeight="1">
      <c r="A31" s="117" t="s">
        <v>98</v>
      </c>
      <c r="B31" s="117"/>
      <c r="C31" s="117"/>
      <c r="D31" s="117"/>
      <c r="E31" s="117"/>
      <c r="F31" s="117"/>
      <c r="G31" s="117"/>
      <c r="H31" s="117"/>
    </row>
    <row r="32" spans="1:10" ht="21" customHeight="1">
      <c r="A32" s="117" t="s">
        <v>99</v>
      </c>
      <c r="B32" s="117"/>
      <c r="C32" s="117"/>
      <c r="D32" s="117"/>
      <c r="E32" s="117"/>
      <c r="F32" s="117"/>
      <c r="G32" s="117"/>
      <c r="H32" s="117"/>
    </row>
    <row r="33" spans="1:9" ht="21" customHeight="1">
      <c r="A33" s="117" t="s">
        <v>100</v>
      </c>
      <c r="B33" s="117"/>
      <c r="C33" s="117"/>
      <c r="D33" s="117"/>
      <c r="E33" s="117"/>
      <c r="F33" s="117"/>
      <c r="G33" s="117"/>
      <c r="H33" s="117"/>
    </row>
    <row r="34" spans="1:9" ht="15" customHeight="1">
      <c r="A34" s="117" t="s">
        <v>101</v>
      </c>
      <c r="B34" s="117"/>
      <c r="C34" s="117"/>
      <c r="D34" s="117"/>
      <c r="E34" s="117"/>
      <c r="F34" s="117"/>
      <c r="G34" s="117"/>
      <c r="H34" s="117"/>
    </row>
    <row r="35" spans="1:9" ht="21" customHeight="1">
      <c r="A35" s="117" t="s">
        <v>102</v>
      </c>
      <c r="B35" s="117"/>
      <c r="C35" s="117"/>
      <c r="D35" s="117"/>
      <c r="E35" s="117"/>
      <c r="F35" s="117"/>
      <c r="G35" s="117"/>
      <c r="H35" s="117"/>
    </row>
    <row r="36" spans="1:9" ht="14.25" customHeight="1">
      <c r="A36" s="138"/>
      <c r="B36" s="138"/>
      <c r="C36" s="138"/>
      <c r="D36" s="138"/>
      <c r="E36" s="138"/>
      <c r="F36" s="138"/>
      <c r="G36" s="138"/>
      <c r="H36" s="138"/>
    </row>
    <row r="37" spans="1:9" ht="30" customHeight="1">
      <c r="A37" s="117" t="s">
        <v>103</v>
      </c>
      <c r="B37" s="117"/>
      <c r="C37" s="117"/>
      <c r="D37" s="117"/>
      <c r="E37" s="117"/>
      <c r="F37" s="117"/>
      <c r="G37" s="117"/>
      <c r="H37" s="117"/>
    </row>
    <row r="38" spans="1:9" ht="21" customHeight="1">
      <c r="A38" s="3"/>
    </row>
    <row r="39" spans="1:9" ht="61.5" customHeight="1">
      <c r="A39" s="117" t="s">
        <v>157</v>
      </c>
      <c r="B39" s="117"/>
      <c r="C39" s="117"/>
      <c r="D39" s="117"/>
      <c r="E39" s="117"/>
      <c r="F39" s="117"/>
      <c r="G39" s="117"/>
      <c r="H39" s="117"/>
    </row>
    <row r="40" spans="1:9" ht="17.25" customHeight="1">
      <c r="A40" s="3"/>
    </row>
    <row r="41" spans="1:9" ht="19.5" customHeight="1">
      <c r="A41" s="117" t="s">
        <v>104</v>
      </c>
      <c r="B41" s="117"/>
      <c r="C41" s="117"/>
      <c r="D41" s="117"/>
      <c r="E41" s="117"/>
      <c r="F41" s="117"/>
      <c r="G41" s="117"/>
      <c r="H41" s="117"/>
    </row>
    <row r="42" spans="1:9" ht="15.75">
      <c r="A42" s="18"/>
    </row>
    <row r="43" spans="1:9" ht="15.75">
      <c r="C43" s="23" t="s">
        <v>107</v>
      </c>
      <c r="D43" s="1" t="s">
        <v>108</v>
      </c>
      <c r="E43" s="23"/>
      <c r="F43" s="23" t="s">
        <v>138</v>
      </c>
      <c r="G43" s="1"/>
    </row>
    <row r="44" spans="1:9" ht="15.75">
      <c r="C44" s="1"/>
      <c r="D44" s="1" t="s">
        <v>109</v>
      </c>
      <c r="E44" s="1"/>
      <c r="F44" s="1"/>
      <c r="G44" s="1"/>
    </row>
    <row r="45" spans="1:9">
      <c r="C45" s="142" t="s">
        <v>158</v>
      </c>
      <c r="I45" t="s">
        <v>149</v>
      </c>
    </row>
  </sheetData>
  <mergeCells count="49">
    <mergeCell ref="A4:B4"/>
    <mergeCell ref="J5:J6"/>
    <mergeCell ref="A7:B7"/>
    <mergeCell ref="A8:B8"/>
    <mergeCell ref="A9:B9"/>
    <mergeCell ref="G5:G6"/>
    <mergeCell ref="H5:H6"/>
    <mergeCell ref="A10:B10"/>
    <mergeCell ref="A5:B6"/>
    <mergeCell ref="D5:D6"/>
    <mergeCell ref="E5:E6"/>
    <mergeCell ref="F5:F6"/>
    <mergeCell ref="J12:J13"/>
    <mergeCell ref="A14:I14"/>
    <mergeCell ref="A15:I15"/>
    <mergeCell ref="A16:B16"/>
    <mergeCell ref="A17:B17"/>
    <mergeCell ref="A12:B13"/>
    <mergeCell ref="D12:D13"/>
    <mergeCell ref="E12:E13"/>
    <mergeCell ref="F12:F13"/>
    <mergeCell ref="G12:G13"/>
    <mergeCell ref="H12:H13"/>
    <mergeCell ref="I12:I13"/>
    <mergeCell ref="A25:B25"/>
    <mergeCell ref="A26:B26"/>
    <mergeCell ref="A27:B27"/>
    <mergeCell ref="A1:C1"/>
    <mergeCell ref="A30:H30"/>
    <mergeCell ref="A19:B19"/>
    <mergeCell ref="A20:B20"/>
    <mergeCell ref="A21:B21"/>
    <mergeCell ref="A22:B22"/>
    <mergeCell ref="A23:I23"/>
    <mergeCell ref="A24:B24"/>
    <mergeCell ref="A18:I18"/>
    <mergeCell ref="A11:I11"/>
    <mergeCell ref="I5:I6"/>
    <mergeCell ref="B2:J2"/>
    <mergeCell ref="A3:B3"/>
    <mergeCell ref="A41:H41"/>
    <mergeCell ref="A33:H33"/>
    <mergeCell ref="A31:H31"/>
    <mergeCell ref="A32:H32"/>
    <mergeCell ref="A34:H34"/>
    <mergeCell ref="A35:H35"/>
    <mergeCell ref="A36:H36"/>
    <mergeCell ref="A37:H37"/>
    <mergeCell ref="A39:H39"/>
  </mergeCells>
  <pageMargins left="0.7" right="0.7" top="0.31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2021-03-01T09:37:10Z</cp:lastPrinted>
  <dcterms:created xsi:type="dcterms:W3CDTF">2019-02-05T17:23:21Z</dcterms:created>
  <dcterms:modified xsi:type="dcterms:W3CDTF">2021-03-01T09:37:39Z</dcterms:modified>
</cp:coreProperties>
</file>