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Лист1" sheetId="1" r:id="rId1"/>
  </sheets>
  <definedNames>
    <definedName name="_xlnm.Print_Titles" localSheetId="0">'Лист1'!$A:$A</definedName>
    <definedName name="_xlnm.Print_Area" localSheetId="0">'Лист1'!$A$1:$F$22</definedName>
  </definedNames>
  <calcPr fullCalcOnLoad="1"/>
</workbook>
</file>

<file path=xl/sharedStrings.xml><?xml version="1.0" encoding="utf-8"?>
<sst xmlns="http://schemas.openxmlformats.org/spreadsheetml/2006/main" count="23" uniqueCount="23">
  <si>
    <t>Всього:</t>
  </si>
  <si>
    <t xml:space="preserve"> Баштанська міська рада</t>
  </si>
  <si>
    <t xml:space="preserve">Назва </t>
  </si>
  <si>
    <t xml:space="preserve">                                        Аналіз виконання акцизного податку на 1 особу (грн.)</t>
  </si>
  <si>
    <t>грн.</t>
  </si>
  <si>
    <t xml:space="preserve"> Акцизний податок </t>
  </si>
  <si>
    <t xml:space="preserve"> Добренський тер.огр.</t>
  </si>
  <si>
    <t xml:space="preserve"> Новоіванівський тер.орг.</t>
  </si>
  <si>
    <t xml:space="preserve"> Новопавлівський тер.орг.</t>
  </si>
  <si>
    <t xml:space="preserve"> Новосергіївський тер.орг.</t>
  </si>
  <si>
    <t xml:space="preserve"> Піськівський тер.орг.</t>
  </si>
  <si>
    <t xml:space="preserve"> Плющівський тер.орг.</t>
  </si>
  <si>
    <t xml:space="preserve"> Христофорівський тер.орг.</t>
  </si>
  <si>
    <t xml:space="preserve"> Явкинський тер.орг.</t>
  </si>
  <si>
    <t>Н-Єгорівський тер.орг.</t>
  </si>
  <si>
    <t xml:space="preserve">                                                                                         за  січень - червень 2020 року</t>
  </si>
  <si>
    <t>Факт (січень - червень 2020р.)</t>
  </si>
  <si>
    <t>доходи на 1 особу (грн.)                                  у січні - червні 2020 року</t>
  </si>
  <si>
    <t>доходи на 1 особу (грн.)                у січні - червні  2019 року</t>
  </si>
  <si>
    <t>відхилення     за січень-червень 2020 року до січня - червня 2019 року</t>
  </si>
  <si>
    <t>Населення на 01.01.2020</t>
  </si>
  <si>
    <t>5,4 - середній показник по виконавчих органах</t>
  </si>
  <si>
    <t>Таблиця 4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</si>
</sst>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0.0000000"/>
  </numFmts>
  <fonts count="44">
    <font>
      <sz val="10"/>
      <name val="Arial Cyr"/>
      <family val="0"/>
    </font>
    <font>
      <b/>
      <sz val="10"/>
      <name val="Arial Cyr"/>
      <family val="0"/>
    </font>
    <font>
      <b/>
      <sz val="18"/>
      <name val="Arial Cyr"/>
      <family val="0"/>
    </font>
    <font>
      <b/>
      <sz val="14"/>
      <name val="Arial Cyr"/>
      <family val="0"/>
    </font>
    <font>
      <sz val="8"/>
      <name val="Arial Cyr"/>
      <family val="0"/>
    </font>
    <font>
      <b/>
      <sz val="16"/>
      <name val="Arial Cyr"/>
      <family val="0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0" xfId="0" applyFont="1" applyAlignment="1">
      <alignment/>
    </xf>
    <xf numFmtId="172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/>
    </xf>
    <xf numFmtId="0" fontId="7" fillId="2" borderId="10" xfId="0" applyFont="1" applyFill="1" applyBorder="1" applyAlignment="1">
      <alignment/>
    </xf>
    <xf numFmtId="0" fontId="7" fillId="2" borderId="10" xfId="0" applyFont="1" applyFill="1" applyBorder="1" applyAlignment="1">
      <alignment horizontal="center"/>
    </xf>
    <xf numFmtId="172" fontId="7" fillId="2" borderId="10" xfId="0" applyNumberFormat="1" applyFont="1" applyFill="1" applyBorder="1" applyAlignment="1">
      <alignment horizontal="center"/>
    </xf>
    <xf numFmtId="2" fontId="7" fillId="2" borderId="11" xfId="0" applyNumberFormat="1" applyFont="1" applyFill="1" applyBorder="1" applyAlignment="1">
      <alignment horizontal="center" wrapText="1"/>
    </xf>
    <xf numFmtId="2" fontId="7" fillId="2" borderId="10" xfId="0" applyNumberFormat="1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2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9" fillId="0" borderId="0" xfId="0" applyFont="1" applyAlignment="1">
      <alignment horizontal="right"/>
    </xf>
    <xf numFmtId="172" fontId="0" fillId="0" borderId="0" xfId="0" applyNumberFormat="1" applyAlignment="1">
      <alignment wrapText="1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6"/>
  <sheetViews>
    <sheetView tabSelected="1" view="pageBreakPreview" zoomScale="75" zoomScaleSheetLayoutView="75" zoomScalePageLayoutView="0" workbookViewId="0" topLeftCell="A1">
      <selection activeCell="C9" sqref="C9"/>
    </sheetView>
  </sheetViews>
  <sheetFormatPr defaultColWidth="9.00390625" defaultRowHeight="12.75"/>
  <cols>
    <col min="1" max="1" width="50.75390625" style="0" customWidth="1"/>
    <col min="2" max="2" width="28.125" style="0" customWidth="1"/>
    <col min="3" max="3" width="30.875" style="0" customWidth="1"/>
    <col min="4" max="4" width="23.625" style="0" customWidth="1"/>
    <col min="5" max="5" width="23.375" style="0" customWidth="1"/>
    <col min="6" max="6" width="21.125" style="0" customWidth="1"/>
  </cols>
  <sheetData>
    <row r="2" spans="1:7" ht="20.25">
      <c r="A2" s="1"/>
      <c r="B2" s="1"/>
      <c r="C2" s="1"/>
      <c r="E2" s="34" t="s">
        <v>22</v>
      </c>
      <c r="F2" s="34"/>
      <c r="G2" s="14"/>
    </row>
    <row r="3" spans="1:4" ht="23.25">
      <c r="A3" s="31" t="s">
        <v>3</v>
      </c>
      <c r="B3" s="32"/>
      <c r="C3" s="32"/>
      <c r="D3" s="32"/>
    </row>
    <row r="4" spans="1:4" ht="12.75">
      <c r="A4" s="4"/>
      <c r="B4" s="4"/>
      <c r="C4" s="4"/>
      <c r="D4" s="4"/>
    </row>
    <row r="5" spans="1:4" ht="18">
      <c r="A5" s="33" t="s">
        <v>15</v>
      </c>
      <c r="B5" s="32"/>
      <c r="C5" s="32"/>
      <c r="D5" s="32"/>
    </row>
    <row r="6" ht="34.5" customHeight="1">
      <c r="F6" s="26" t="s">
        <v>4</v>
      </c>
    </row>
    <row r="7" spans="1:6" ht="119.25" customHeight="1">
      <c r="A7" s="10" t="s">
        <v>2</v>
      </c>
      <c r="B7" s="11" t="s">
        <v>20</v>
      </c>
      <c r="C7" s="12" t="s">
        <v>5</v>
      </c>
      <c r="D7" s="11" t="s">
        <v>17</v>
      </c>
      <c r="E7" s="11" t="s">
        <v>18</v>
      </c>
      <c r="F7" s="11" t="s">
        <v>19</v>
      </c>
    </row>
    <row r="8" spans="1:6" ht="20.25" customHeight="1">
      <c r="A8" s="5"/>
      <c r="B8" s="6"/>
      <c r="C8" s="3" t="s">
        <v>16</v>
      </c>
      <c r="D8" s="3"/>
      <c r="E8" s="2"/>
      <c r="F8" s="2"/>
    </row>
    <row r="9" spans="1:6" ht="45" customHeight="1">
      <c r="A9" s="9" t="s">
        <v>1</v>
      </c>
      <c r="B9" s="20">
        <v>12964</v>
      </c>
      <c r="C9" s="28">
        <v>846611</v>
      </c>
      <c r="D9" s="22">
        <f>C9/B9</f>
        <v>65.30476704720765</v>
      </c>
      <c r="E9" s="23">
        <f>744637/B9</f>
        <v>57.43883060783709</v>
      </c>
      <c r="F9" s="24">
        <f>D9-E9</f>
        <v>7.865936439370557</v>
      </c>
    </row>
    <row r="10" spans="1:6" ht="30.75" customHeight="1">
      <c r="A10" s="9" t="s">
        <v>6</v>
      </c>
      <c r="B10" s="21">
        <v>1466</v>
      </c>
      <c r="C10" s="29">
        <v>1528</v>
      </c>
      <c r="D10" s="22">
        <f>C10/B10</f>
        <v>1.0422919508867667</v>
      </c>
      <c r="E10" s="25">
        <f>2877/B10</f>
        <v>1.9624829467939973</v>
      </c>
      <c r="F10" s="24">
        <f>D10-E10</f>
        <v>-0.9201909959072305</v>
      </c>
    </row>
    <row r="11" spans="1:6" ht="30.75" customHeight="1">
      <c r="A11" s="9" t="s">
        <v>14</v>
      </c>
      <c r="B11" s="21">
        <v>1234</v>
      </c>
      <c r="C11" s="29">
        <v>3880</v>
      </c>
      <c r="D11" s="22">
        <f>C11/B11</f>
        <v>3.1442463533225284</v>
      </c>
      <c r="E11" s="23">
        <f>2837/B11</f>
        <v>2.29902755267423</v>
      </c>
      <c r="F11" s="23">
        <f>D11-E11</f>
        <v>0.8452188006482984</v>
      </c>
    </row>
    <row r="12" spans="1:6" ht="29.25" customHeight="1">
      <c r="A12" s="9" t="s">
        <v>7</v>
      </c>
      <c r="B12" s="21">
        <v>734</v>
      </c>
      <c r="C12" s="29">
        <v>19932</v>
      </c>
      <c r="D12" s="22">
        <f aca="true" t="shared" si="0" ref="D12:D18">C12/B12</f>
        <v>27.155313351498638</v>
      </c>
      <c r="E12" s="30">
        <f>16306/B12</f>
        <v>22.21525885558583</v>
      </c>
      <c r="F12" s="25">
        <f aca="true" t="shared" si="1" ref="F12:F18">D12-E12</f>
        <v>4.940054495912808</v>
      </c>
    </row>
    <row r="13" spans="1:6" ht="27" customHeight="1">
      <c r="A13" s="9" t="s">
        <v>8</v>
      </c>
      <c r="B13" s="21">
        <v>737</v>
      </c>
      <c r="C13" s="29">
        <v>3795</v>
      </c>
      <c r="D13" s="22">
        <f t="shared" si="0"/>
        <v>5.149253731343284</v>
      </c>
      <c r="E13" s="25">
        <f>2664/B13</f>
        <v>3.614654002713704</v>
      </c>
      <c r="F13" s="23">
        <f t="shared" si="1"/>
        <v>1.5345997286295794</v>
      </c>
    </row>
    <row r="14" spans="1:6" ht="30.75" customHeight="1">
      <c r="A14" s="9" t="s">
        <v>9</v>
      </c>
      <c r="B14" s="21">
        <v>663</v>
      </c>
      <c r="C14" s="29">
        <v>0</v>
      </c>
      <c r="D14" s="22">
        <f t="shared" si="0"/>
        <v>0</v>
      </c>
      <c r="E14" s="23">
        <v>0</v>
      </c>
      <c r="F14" s="25">
        <f t="shared" si="1"/>
        <v>0</v>
      </c>
    </row>
    <row r="15" spans="1:6" ht="28.5" customHeight="1">
      <c r="A15" s="9" t="s">
        <v>10</v>
      </c>
      <c r="B15" s="21">
        <v>1123</v>
      </c>
      <c r="C15" s="29">
        <v>8305</v>
      </c>
      <c r="D15" s="22">
        <f t="shared" si="0"/>
        <v>7.395369545859306</v>
      </c>
      <c r="E15" s="25">
        <f>12274/B15</f>
        <v>10.929652715939447</v>
      </c>
      <c r="F15" s="23">
        <f t="shared" si="1"/>
        <v>-3.5342831700801414</v>
      </c>
    </row>
    <row r="16" spans="1:6" ht="30.75" customHeight="1">
      <c r="A16" s="9" t="s">
        <v>11</v>
      </c>
      <c r="B16" s="21">
        <v>1032</v>
      </c>
      <c r="C16" s="29">
        <v>3404</v>
      </c>
      <c r="D16" s="22">
        <f t="shared" si="0"/>
        <v>3.298449612403101</v>
      </c>
      <c r="E16" s="23">
        <f>4356/B16</f>
        <v>4.22093023255814</v>
      </c>
      <c r="F16" s="25">
        <f t="shared" si="1"/>
        <v>-0.9224806201550391</v>
      </c>
    </row>
    <row r="17" spans="1:6" ht="39.75" customHeight="1">
      <c r="A17" s="9" t="s">
        <v>12</v>
      </c>
      <c r="B17" s="21">
        <v>897</v>
      </c>
      <c r="C17" s="29">
        <v>7064</v>
      </c>
      <c r="D17" s="22">
        <f t="shared" si="0"/>
        <v>7.875139353400223</v>
      </c>
      <c r="E17" s="25">
        <f>5353/B17</f>
        <v>5.967670011148272</v>
      </c>
      <c r="F17" s="23">
        <f t="shared" si="1"/>
        <v>1.907469342251951</v>
      </c>
    </row>
    <row r="18" spans="1:6" ht="34.5" customHeight="1">
      <c r="A18" s="9" t="s">
        <v>13</v>
      </c>
      <c r="B18" s="21">
        <v>1348</v>
      </c>
      <c r="C18" s="29">
        <v>1627</v>
      </c>
      <c r="D18" s="22">
        <f t="shared" si="0"/>
        <v>1.206973293768546</v>
      </c>
      <c r="E18" s="23">
        <f>1586/B18</f>
        <v>1.1765578635014837</v>
      </c>
      <c r="F18" s="25">
        <f t="shared" si="1"/>
        <v>0.030415430267062282</v>
      </c>
    </row>
    <row r="19" spans="1:6" ht="18.75">
      <c r="A19" s="15" t="s">
        <v>0</v>
      </c>
      <c r="B19" s="16">
        <f>SUM(B9:B18)</f>
        <v>22198</v>
      </c>
      <c r="C19" s="16">
        <f>SUM(C9:C18)</f>
        <v>896146</v>
      </c>
      <c r="D19" s="17">
        <f>C19/B19</f>
        <v>40.37057392557888</v>
      </c>
      <c r="E19" s="18">
        <f>792890/B19</f>
        <v>35.718983692224526</v>
      </c>
      <c r="F19" s="19">
        <f>D19-E19</f>
        <v>4.651590233354355</v>
      </c>
    </row>
    <row r="21" ht="37.5" customHeight="1">
      <c r="D21" s="27" t="s">
        <v>21</v>
      </c>
    </row>
    <row r="22" spans="1:5" ht="18">
      <c r="A22" s="7"/>
      <c r="B22" s="7"/>
      <c r="C22" s="7"/>
      <c r="D22" s="13"/>
      <c r="E22" s="7"/>
    </row>
    <row r="23" spans="1:5" ht="18">
      <c r="A23" s="7"/>
      <c r="B23" s="7"/>
      <c r="C23" s="7"/>
      <c r="D23" s="7"/>
      <c r="E23" s="7"/>
    </row>
    <row r="26" spans="2:4" ht="12.75">
      <c r="B26">
        <f>B19-B9</f>
        <v>9234</v>
      </c>
      <c r="C26">
        <f>C19-C9</f>
        <v>49535</v>
      </c>
      <c r="D26" s="8">
        <f>C26/B26</f>
        <v>5.364414121724063</v>
      </c>
    </row>
  </sheetData>
  <sheetProtection/>
  <mergeCells count="3">
    <mergeCell ref="A3:D3"/>
    <mergeCell ref="A5:D5"/>
    <mergeCell ref="E2:F2"/>
  </mergeCells>
  <printOptions/>
  <pageMargins left="0.6299212598425197" right="0.4330708661417323" top="0.4330708661417323" bottom="0.4330708661417323" header="0.11811023622047245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Admin_PC</cp:lastModifiedBy>
  <cp:lastPrinted>2020-07-31T06:59:30Z</cp:lastPrinted>
  <dcterms:created xsi:type="dcterms:W3CDTF">2015-09-14T11:39:55Z</dcterms:created>
  <dcterms:modified xsi:type="dcterms:W3CDTF">2020-08-14T08:37:15Z</dcterms:modified>
  <cp:category/>
  <cp:version/>
  <cp:contentType/>
  <cp:contentStatus/>
</cp:coreProperties>
</file>