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Лист1" sheetId="1" r:id="rId1"/>
  </sheets>
  <definedNames>
    <definedName name="_xlnm.Print_Titles" localSheetId="0">'Лист1'!$10:$14</definedName>
    <definedName name="_xlnm.Print_Area" localSheetId="0">'Лист1'!$A$1:$P$51</definedName>
  </definedNames>
  <calcPr fullCalcOnLoad="1"/>
</workbook>
</file>

<file path=xl/sharedStrings.xml><?xml version="1.0" encoding="utf-8"?>
<sst xmlns="http://schemas.openxmlformats.org/spreadsheetml/2006/main" count="106" uniqueCount="88">
  <si>
    <t>отг м. Баштанка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</si>
  <si>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</si>
  <si>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</si>
  <si>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</si>
  <si>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</si>
  <si>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</si>
  <si>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</si>
  <si>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</si>
  <si>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</si>
  <si>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0100000</t>
  </si>
  <si>
    <t>Баштанська міська рада</t>
  </si>
  <si>
    <t>0110000</t>
  </si>
  <si>
    <t>0910</t>
  </si>
  <si>
    <t>1010</t>
  </si>
  <si>
    <t xml:space="preserve"> </t>
  </si>
  <si>
    <t>до рішення  міської  ради</t>
  </si>
  <si>
    <t>у тому числі видатки за рахунок цільових субвенцій з державного бюджету</t>
  </si>
  <si>
    <t>Освіта</t>
  </si>
  <si>
    <t>Відділ освіти, молоді та спорту виконавчого комітету Баштанської міської ради</t>
  </si>
  <si>
    <t>Разом</t>
  </si>
  <si>
    <t>1020</t>
  </si>
  <si>
    <t>0921</t>
  </si>
  <si>
    <t>0600000</t>
  </si>
  <si>
    <t>0610000</t>
  </si>
  <si>
    <t>0611000</t>
  </si>
  <si>
    <t>0611010</t>
  </si>
  <si>
    <t>Надання дошкільної освіти</t>
  </si>
  <si>
    <t>0611020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</si>
  <si>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</si>
  <si>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</si>
  <si>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</si>
  <si>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(грн)</t>
  </si>
  <si>
    <t>видатків  міського бюджету  на 2020 рік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</si>
  <si>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</si>
  <si>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</si>
  <si>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</si>
  <si>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</si>
  <si>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загальної середньої освіти закладами  загальної середньої освіти ( у тому числі з дошкільними підрозділами (відділеннями, групами))</t>
  </si>
  <si>
    <t>Зміни до розподілу</t>
  </si>
  <si>
    <t>0443</t>
  </si>
  <si>
    <t>з них:</t>
  </si>
  <si>
    <t>за рахунок залишку коштів, що утворився на початок бюджетного періоду (залишок коштів міського бюджету станом на 01.01.2020)</t>
  </si>
  <si>
    <t>Додаток 3</t>
  </si>
  <si>
    <t>Заступник міського голови з питань діяльності виконавчих органів ради</t>
  </si>
  <si>
    <t>Світлана  ЄВДОЩЕНКО</t>
  </si>
  <si>
    <t>0617321</t>
  </si>
  <si>
    <t>Будівництво освітніх установ та закладів</t>
  </si>
  <si>
    <t>0611090</t>
  </si>
  <si>
    <t>1090</t>
  </si>
  <si>
    <t>0960</t>
  </si>
  <si>
    <t>Надання позашкільної освіти  закладами позашкільної освіти, заходи із позашкільної роботи з дітьми</t>
  </si>
  <si>
    <t>0611162</t>
  </si>
  <si>
    <t>1162</t>
  </si>
  <si>
    <t>0990</t>
  </si>
  <si>
    <t>Інші програми та заходи у сфері освіти</t>
  </si>
  <si>
    <t>1000000</t>
  </si>
  <si>
    <t>Відділ розвитку культури і туризму виконавчого комітету Баштанської міської ради</t>
  </si>
  <si>
    <t>1010000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</si>
  <si>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</si>
  <si>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</si>
  <si>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0829</t>
  </si>
  <si>
    <t>Інші заходи в галузі культури і мистецтва</t>
  </si>
  <si>
    <t>в тому числі:</t>
  </si>
  <si>
    <t>0112112</t>
  </si>
  <si>
    <t>2112</t>
  </si>
  <si>
    <t>0725</t>
  </si>
  <si>
    <t>Первинна медична допомога населенню, що надається фельдшерськими, фельдшерсько-акушерськими пунктами</t>
  </si>
  <si>
    <t xml:space="preserve">          жовтень 2020 року №</t>
  </si>
  <si>
    <t>0110191</t>
  </si>
  <si>
    <t>Проведення місцевих виборів</t>
  </si>
  <si>
    <t>0160</t>
  </si>
  <si>
    <t>0191</t>
  </si>
  <si>
    <t>за рахунок освітньої субвенції з державного бюджету</t>
  </si>
  <si>
    <t>за рахунок залишку коштів освітньої субвенції, що утворився на початок бюджетного періоду</t>
  </si>
  <si>
    <t>0611150</t>
  </si>
  <si>
    <t>1150</t>
  </si>
  <si>
    <t xml:space="preserve">Методичне забезпечення діяльності закладів освіти </t>
  </si>
  <si>
    <t>0615031</t>
  </si>
  <si>
    <t>0810</t>
  </si>
  <si>
    <t>Утримання та навчально-тренувальна робота комунальних дитячо-юнацьких спортивних шкіл</t>
  </si>
  <si>
    <t>0615061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</si>
  <si>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</si>
  <si>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1010160</t>
  </si>
  <si>
    <t>0111</t>
  </si>
  <si>
    <t>Керівництво і управління у відповідній сфері у містах (місті Києві), селищах, селах, об"єднаних територіальних громадах</t>
  </si>
  <si>
    <t>Будівництво установ та закладів культури</t>
  </si>
  <si>
    <t xml:space="preserve">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 </t>
  </si>
  <si>
    <t>в тому числі за рахунок: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</si>
</sst>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0000"/>
    <numFmt numFmtId="183" formatCode="0.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 quotePrefix="1">
      <alignment vertical="center" wrapText="1"/>
    </xf>
    <xf numFmtId="180" fontId="1" fillId="33" borderId="10" xfId="0" applyNumberFormat="1" applyFont="1" applyFill="1" applyBorder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180" fontId="0" fillId="0" borderId="0" xfId="0" applyNumberFormat="1" applyAlignment="1">
      <alignment/>
    </xf>
    <xf numFmtId="49" fontId="5" fillId="0" borderId="10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/>
    </xf>
    <xf numFmtId="180" fontId="1" fillId="33" borderId="10" xfId="0" applyNumberFormat="1" applyFont="1" applyFill="1" applyBorder="1" applyAlignment="1">
      <alignment vertical="top" wrapText="1"/>
    </xf>
    <xf numFmtId="180" fontId="6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34" borderId="10" xfId="0" applyFill="1" applyBorder="1" applyAlignment="1">
      <alignment horizontal="center" vertical="center" wrapText="1"/>
    </xf>
    <xf numFmtId="180" fontId="1" fillId="34" borderId="10" xfId="0" applyNumberFormat="1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top" wrapText="1"/>
    </xf>
    <xf numFmtId="2" fontId="0" fillId="0" borderId="0" xfId="0" applyNumberFormat="1" applyFont="1" applyAlignment="1">
      <alignment vertical="top"/>
    </xf>
    <xf numFmtId="2" fontId="6" fillId="0" borderId="10" xfId="0" applyNumberFormat="1" applyFont="1" applyFill="1" applyBorder="1" applyAlignment="1">
      <alignment vertical="top" wrapText="1"/>
    </xf>
    <xf numFmtId="2" fontId="6" fillId="6" borderId="10" xfId="0" applyNumberFormat="1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>
      <alignment vertical="top" wrapText="1"/>
    </xf>
    <xf numFmtId="182" fontId="6" fillId="6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vertical="top" wrapText="1"/>
    </xf>
    <xf numFmtId="2" fontId="5" fillId="0" borderId="10" xfId="0" applyNumberFormat="1" applyFont="1" applyBorder="1" applyAlignment="1">
      <alignment vertical="top"/>
    </xf>
    <xf numFmtId="2" fontId="5" fillId="0" borderId="10" xfId="0" applyNumberFormat="1" applyFont="1" applyBorder="1" applyAlignment="1">
      <alignment vertical="top" wrapText="1"/>
    </xf>
    <xf numFmtId="2" fontId="5" fillId="34" borderId="10" xfId="0" applyNumberFormat="1" applyFont="1" applyFill="1" applyBorder="1" applyAlignment="1">
      <alignment vertical="top"/>
    </xf>
    <xf numFmtId="0" fontId="8" fillId="0" borderId="0" xfId="0" applyFont="1" applyAlignment="1">
      <alignment horizontal="left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 quotePrefix="1">
      <alignment horizontal="center" vertical="top" wrapText="1"/>
    </xf>
    <xf numFmtId="180" fontId="49" fillId="33" borderId="10" xfId="0" applyNumberFormat="1" applyFont="1" applyFill="1" applyBorder="1" applyAlignment="1">
      <alignment horizontal="center" vertical="top" wrapText="1"/>
    </xf>
    <xf numFmtId="1" fontId="50" fillId="0" borderId="10" xfId="0" applyNumberFormat="1" applyFont="1" applyBorder="1" applyAlignment="1">
      <alignment vertical="top"/>
    </xf>
    <xf numFmtId="1" fontId="50" fillId="0" borderId="10" xfId="0" applyNumberFormat="1" applyFont="1" applyBorder="1" applyAlignment="1">
      <alignment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 quotePrefix="1">
      <alignment horizontal="center" vertical="top" wrapText="1"/>
    </xf>
    <xf numFmtId="180" fontId="51" fillId="0" borderId="10" xfId="0" applyNumberFormat="1" applyFont="1" applyFill="1" applyBorder="1" applyAlignment="1">
      <alignment vertical="top" wrapText="1"/>
    </xf>
    <xf numFmtId="0" fontId="52" fillId="0" borderId="0" xfId="0" applyFont="1" applyAlignment="1">
      <alignment vertical="top"/>
    </xf>
    <xf numFmtId="180" fontId="5" fillId="0" borderId="10" xfId="0" applyNumberFormat="1" applyFont="1" applyBorder="1" applyAlignment="1">
      <alignment vertical="top"/>
    </xf>
    <xf numFmtId="180" fontId="5" fillId="34" borderId="10" xfId="0" applyNumberFormat="1" applyFont="1" applyFill="1" applyBorder="1" applyAlignment="1">
      <alignment vertical="top"/>
    </xf>
    <xf numFmtId="180" fontId="5" fillId="0" borderId="10" xfId="0" applyNumberFormat="1" applyFont="1" applyBorder="1" applyAlignment="1">
      <alignment horizontal="right" vertical="top" wrapText="1"/>
    </xf>
    <xf numFmtId="2" fontId="1" fillId="33" borderId="0" xfId="0" applyNumberFormat="1" applyFont="1" applyFill="1" applyBorder="1" applyAlignment="1">
      <alignment vertical="top" wrapText="1"/>
    </xf>
    <xf numFmtId="49" fontId="5" fillId="6" borderId="10" xfId="0" applyNumberFormat="1" applyFont="1" applyFill="1" applyBorder="1" applyAlignment="1">
      <alignment vertical="top"/>
    </xf>
    <xf numFmtId="0" fontId="5" fillId="6" borderId="10" xfId="0" applyFont="1" applyFill="1" applyBorder="1" applyAlignment="1" quotePrefix="1">
      <alignment horizontal="center" vertical="top" wrapText="1"/>
    </xf>
    <xf numFmtId="49" fontId="5" fillId="6" borderId="10" xfId="0" applyNumberFormat="1" applyFont="1" applyFill="1" applyBorder="1" applyAlignment="1">
      <alignment horizontal="center" vertical="top" wrapText="1"/>
    </xf>
    <xf numFmtId="180" fontId="6" fillId="6" borderId="10" xfId="0" applyNumberFormat="1" applyFont="1" applyFill="1" applyBorder="1" applyAlignment="1">
      <alignment vertical="top" wrapText="1"/>
    </xf>
    <xf numFmtId="2" fontId="5" fillId="6" borderId="10" xfId="0" applyNumberFormat="1" applyFont="1" applyFill="1" applyBorder="1" applyAlignment="1">
      <alignment vertical="top" wrapText="1"/>
    </xf>
    <xf numFmtId="2" fontId="5" fillId="6" borderId="10" xfId="0" applyNumberFormat="1" applyFont="1" applyFill="1" applyBorder="1" applyAlignment="1">
      <alignment vertical="top"/>
    </xf>
    <xf numFmtId="180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 quotePrefix="1">
      <alignment horizontal="center" vertical="top" wrapText="1"/>
    </xf>
    <xf numFmtId="180" fontId="0" fillId="0" borderId="10" xfId="0" applyNumberFormat="1" applyFont="1" applyBorder="1" applyAlignment="1" quotePrefix="1">
      <alignment horizontal="center" vertical="top" wrapText="1"/>
    </xf>
    <xf numFmtId="0" fontId="5" fillId="0" borderId="10" xfId="0" applyFont="1" applyBorder="1" applyAlignment="1" quotePrefix="1">
      <alignment horizontal="left" vertical="top" wrapText="1"/>
    </xf>
    <xf numFmtId="0" fontId="5" fillId="0" borderId="10" xfId="0" applyFont="1" applyBorder="1" applyAlignment="1" quotePrefix="1">
      <alignment horizontal="center" vertical="top" wrapText="1"/>
    </xf>
    <xf numFmtId="180" fontId="5" fillId="0" borderId="10" xfId="0" applyNumberFormat="1" applyFont="1" applyBorder="1" applyAlignment="1" quotePrefix="1">
      <alignment horizontal="center" vertical="top" wrapText="1"/>
    </xf>
    <xf numFmtId="180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 quotePrefix="1">
      <alignment horizontal="center" vertical="top" wrapText="1"/>
    </xf>
    <xf numFmtId="2" fontId="5" fillId="0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vertical="top"/>
    </xf>
    <xf numFmtId="49" fontId="0" fillId="0" borderId="10" xfId="0" applyNumberFormat="1" applyFont="1" applyBorder="1" applyAlignment="1" quotePrefix="1">
      <alignment horizontal="center" vertical="top" wrapText="1"/>
    </xf>
    <xf numFmtId="180" fontId="1" fillId="0" borderId="10" xfId="0" applyNumberFormat="1" applyFont="1" applyBorder="1" applyAlignment="1">
      <alignment vertical="top" wrapText="1"/>
    </xf>
    <xf numFmtId="180" fontId="0" fillId="33" borderId="10" xfId="0" applyNumberFormat="1" applyFont="1" applyFill="1" applyBorder="1" applyAlignment="1">
      <alignment vertical="top" wrapText="1"/>
    </xf>
    <xf numFmtId="180" fontId="0" fillId="34" borderId="10" xfId="0" applyNumberFormat="1" applyFont="1" applyFill="1" applyBorder="1" applyAlignment="1">
      <alignment vertical="top" wrapText="1"/>
    </xf>
    <xf numFmtId="180" fontId="5" fillId="0" borderId="11" xfId="0" applyNumberFormat="1" applyFont="1" applyBorder="1" applyAlignment="1" quotePrefix="1">
      <alignment vertical="top" wrapText="1"/>
    </xf>
    <xf numFmtId="1" fontId="5" fillId="0" borderId="10" xfId="0" applyNumberFormat="1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view="pageBreakPreview" zoomScale="75" zoomScaleSheetLayoutView="75" workbookViewId="0" topLeftCell="A1">
      <pane ySplit="3420" topLeftCell="A45" activePane="bottomLeft" state="split"/>
      <selection pane="topLeft" activeCell="A6" sqref="A6:P6"/>
      <selection pane="bottomLeft" activeCell="D26" sqref="D2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8.00390625" style="0" customWidth="1"/>
    <col min="6" max="7" width="14.375" style="0" customWidth="1"/>
    <col min="8" max="8" width="16.00390625" style="0" customWidth="1"/>
    <col min="9" max="9" width="15.125" style="0" customWidth="1"/>
    <col min="10" max="10" width="16.625" style="0" customWidth="1"/>
    <col min="11" max="11" width="14.125" style="0" customWidth="1"/>
    <col min="12" max="12" width="13.375" style="0" customWidth="1"/>
    <col min="13" max="13" width="13.125" style="0" customWidth="1"/>
    <col min="14" max="14" width="14.25390625" style="0" customWidth="1"/>
    <col min="15" max="15" width="12.875" style="0" customWidth="1"/>
    <col min="16" max="16" width="15.125" style="0" customWidth="1"/>
    <col min="18" max="18" width="14.375" style="0" bestFit="1" customWidth="1"/>
  </cols>
  <sheetData>
    <row r="1" spans="1:14" ht="12.75">
      <c r="A1" t="s">
        <v>0</v>
      </c>
      <c r="N1" t="s">
        <v>42</v>
      </c>
    </row>
    <row r="2" ht="12.75">
      <c r="N2" t="s">
        <v>15</v>
      </c>
    </row>
    <row r="3" ht="12.75">
      <c r="N3" t="s">
        <v>67</v>
      </c>
    </row>
    <row r="5" spans="1:16" ht="12.75">
      <c r="A5" s="88" t="s">
        <v>38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6" ht="12.75">
      <c r="A6" s="88" t="s">
        <v>32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16" ht="12.75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2.75">
      <c r="A8" s="30"/>
      <c r="B8" s="80">
        <v>14502000000</v>
      </c>
      <c r="C8" s="8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2:16" ht="12.75">
      <c r="B9" s="81" t="s">
        <v>33</v>
      </c>
      <c r="C9" s="81"/>
      <c r="P9" s="1" t="s">
        <v>31</v>
      </c>
    </row>
    <row r="10" spans="1:16" ht="12.75">
      <c r="A10" s="90" t="s">
        <v>34</v>
      </c>
      <c r="B10" s="90" t="s">
        <v>35</v>
      </c>
      <c r="C10" s="90" t="s">
        <v>28</v>
      </c>
      <c r="D10" s="82" t="s">
        <v>36</v>
      </c>
      <c r="E10" s="82" t="s">
        <v>1</v>
      </c>
      <c r="F10" s="82"/>
      <c r="G10" s="82"/>
      <c r="H10" s="82"/>
      <c r="I10" s="82"/>
      <c r="J10" s="82" t="s">
        <v>8</v>
      </c>
      <c r="K10" s="82"/>
      <c r="L10" s="82"/>
      <c r="M10" s="82"/>
      <c r="N10" s="82"/>
      <c r="O10" s="82"/>
      <c r="P10" s="83" t="s">
        <v>19</v>
      </c>
    </row>
    <row r="11" spans="1:16" ht="12.75">
      <c r="A11" s="82"/>
      <c r="B11" s="82"/>
      <c r="C11" s="82"/>
      <c r="D11" s="82"/>
      <c r="E11" s="83" t="s">
        <v>29</v>
      </c>
      <c r="F11" s="82" t="s">
        <v>3</v>
      </c>
      <c r="G11" s="82" t="s">
        <v>4</v>
      </c>
      <c r="H11" s="82"/>
      <c r="I11" s="82" t="s">
        <v>7</v>
      </c>
      <c r="J11" s="83" t="s">
        <v>29</v>
      </c>
      <c r="K11" s="84" t="s">
        <v>30</v>
      </c>
      <c r="L11" s="82" t="s">
        <v>3</v>
      </c>
      <c r="M11" s="82" t="s">
        <v>4</v>
      </c>
      <c r="N11" s="82"/>
      <c r="O11" s="82" t="s">
        <v>7</v>
      </c>
      <c r="P11" s="82"/>
    </row>
    <row r="12" spans="1:16" ht="12.75" customHeight="1">
      <c r="A12" s="82"/>
      <c r="B12" s="82"/>
      <c r="C12" s="82"/>
      <c r="D12" s="82"/>
      <c r="E12" s="82"/>
      <c r="F12" s="82"/>
      <c r="G12" s="82" t="s">
        <v>5</v>
      </c>
      <c r="H12" s="82" t="s">
        <v>6</v>
      </c>
      <c r="I12" s="82"/>
      <c r="J12" s="82"/>
      <c r="K12" s="85"/>
      <c r="L12" s="82"/>
      <c r="M12" s="82" t="s">
        <v>5</v>
      </c>
      <c r="N12" s="82" t="s">
        <v>6</v>
      </c>
      <c r="O12" s="82"/>
      <c r="P12" s="82"/>
    </row>
    <row r="13" spans="1:16" ht="58.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6"/>
      <c r="L13" s="82"/>
      <c r="M13" s="82"/>
      <c r="N13" s="82"/>
      <c r="O13" s="82"/>
      <c r="P13" s="82"/>
    </row>
    <row r="14" spans="1:16" ht="12.75">
      <c r="A14" s="3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3">
        <v>7</v>
      </c>
      <c r="H14" s="3">
        <v>8</v>
      </c>
      <c r="I14" s="3">
        <v>9</v>
      </c>
      <c r="J14" s="4">
        <v>10</v>
      </c>
      <c r="K14" s="24">
        <v>11</v>
      </c>
      <c r="L14" s="3">
        <v>12</v>
      </c>
      <c r="M14" s="3">
        <v>13</v>
      </c>
      <c r="N14" s="3">
        <v>14</v>
      </c>
      <c r="O14" s="3">
        <v>15</v>
      </c>
      <c r="P14" s="4">
        <v>16</v>
      </c>
    </row>
    <row r="15" spans="1:16" ht="12.75">
      <c r="A15" s="5" t="s">
        <v>9</v>
      </c>
      <c r="B15" s="6"/>
      <c r="C15" s="7"/>
      <c r="D15" s="8" t="s">
        <v>10</v>
      </c>
      <c r="E15" s="9"/>
      <c r="F15" s="10"/>
      <c r="G15" s="10"/>
      <c r="H15" s="10"/>
      <c r="I15" s="10"/>
      <c r="J15" s="9"/>
      <c r="K15" s="25"/>
      <c r="L15" s="10"/>
      <c r="M15" s="10"/>
      <c r="N15" s="10"/>
      <c r="O15" s="10"/>
      <c r="P15" s="9"/>
    </row>
    <row r="16" spans="1:16" ht="12.75">
      <c r="A16" s="5" t="s">
        <v>11</v>
      </c>
      <c r="B16" s="6"/>
      <c r="C16" s="7"/>
      <c r="D16" s="8" t="s">
        <v>10</v>
      </c>
      <c r="E16" s="9"/>
      <c r="F16" s="10"/>
      <c r="G16" s="10"/>
      <c r="H16" s="10"/>
      <c r="I16" s="10"/>
      <c r="J16" s="9"/>
      <c r="K16" s="25"/>
      <c r="L16" s="10"/>
      <c r="M16" s="10"/>
      <c r="N16" s="10"/>
      <c r="O16" s="10"/>
      <c r="P16" s="9"/>
    </row>
    <row r="17" spans="1:16" ht="66" customHeight="1">
      <c r="A17" s="62" t="s">
        <v>63</v>
      </c>
      <c r="B17" s="62" t="s">
        <v>64</v>
      </c>
      <c r="C17" s="63" t="s">
        <v>65</v>
      </c>
      <c r="D17" s="78" t="s">
        <v>66</v>
      </c>
      <c r="E17" s="76">
        <f>F17+I17</f>
        <v>5300</v>
      </c>
      <c r="F17" s="61">
        <v>5300</v>
      </c>
      <c r="G17" s="75"/>
      <c r="H17" s="75"/>
      <c r="I17" s="75"/>
      <c r="J17" s="76">
        <f>L17+O17</f>
        <v>-5300</v>
      </c>
      <c r="K17" s="77">
        <v>-5300</v>
      </c>
      <c r="L17" s="61"/>
      <c r="M17" s="61"/>
      <c r="N17" s="61"/>
      <c r="O17" s="61">
        <v>-5300</v>
      </c>
      <c r="P17" s="76">
        <f>E17+J17</f>
        <v>0</v>
      </c>
    </row>
    <row r="18" spans="1:16" ht="35.25" customHeight="1">
      <c r="A18" s="62" t="s">
        <v>68</v>
      </c>
      <c r="B18" s="74" t="s">
        <v>71</v>
      </c>
      <c r="C18" s="74" t="s">
        <v>70</v>
      </c>
      <c r="D18" s="78" t="s">
        <v>69</v>
      </c>
      <c r="E18" s="76">
        <f>F18+I18</f>
        <v>1162459</v>
      </c>
      <c r="F18" s="61">
        <v>1162459</v>
      </c>
      <c r="G18" s="75">
        <v>673196</v>
      </c>
      <c r="H18" s="75">
        <v>1125</v>
      </c>
      <c r="I18" s="75"/>
      <c r="J18" s="76"/>
      <c r="K18" s="77"/>
      <c r="L18" s="61"/>
      <c r="M18" s="61"/>
      <c r="N18" s="61"/>
      <c r="O18" s="61"/>
      <c r="P18" s="76">
        <f>E18+J18</f>
        <v>1162459</v>
      </c>
    </row>
    <row r="19" spans="1:16" ht="26.25" customHeight="1">
      <c r="A19" s="62"/>
      <c r="B19" s="74"/>
      <c r="C19" s="74"/>
      <c r="D19" s="78" t="s">
        <v>87</v>
      </c>
      <c r="E19" s="76"/>
      <c r="F19" s="61"/>
      <c r="G19" s="75"/>
      <c r="H19" s="75"/>
      <c r="I19" s="75"/>
      <c r="J19" s="76"/>
      <c r="K19" s="77"/>
      <c r="L19" s="61"/>
      <c r="M19" s="61"/>
      <c r="N19" s="61"/>
      <c r="O19" s="61"/>
      <c r="P19" s="76"/>
    </row>
    <row r="20" spans="1:16" ht="72" customHeight="1">
      <c r="A20" s="62"/>
      <c r="B20" s="74"/>
      <c r="C20" s="74"/>
      <c r="D20" s="78" t="s">
        <v>86</v>
      </c>
      <c r="E20" s="76">
        <f>F20+I20</f>
        <v>1162459</v>
      </c>
      <c r="F20" s="61">
        <f>F18</f>
        <v>1162459</v>
      </c>
      <c r="G20" s="61">
        <f>G18</f>
        <v>673196</v>
      </c>
      <c r="H20" s="61">
        <f>H18</f>
        <v>1125</v>
      </c>
      <c r="I20" s="61">
        <f>I18</f>
        <v>0</v>
      </c>
      <c r="J20" s="76"/>
      <c r="K20" s="77"/>
      <c r="L20" s="61"/>
      <c r="M20" s="61"/>
      <c r="N20" s="61"/>
      <c r="O20" s="61"/>
      <c r="P20" s="76">
        <f>E20+J20</f>
        <v>1162459</v>
      </c>
    </row>
    <row r="21" spans="1:16" s="22" customFormat="1" ht="12.75">
      <c r="A21" s="42"/>
      <c r="B21" s="43" t="s">
        <v>14</v>
      </c>
      <c r="C21" s="44"/>
      <c r="D21" s="19" t="s">
        <v>19</v>
      </c>
      <c r="E21" s="26">
        <f>F21+I21</f>
        <v>1167759</v>
      </c>
      <c r="F21" s="26">
        <f>F17+F18</f>
        <v>1167759</v>
      </c>
      <c r="G21" s="26">
        <f>G17+G18</f>
        <v>673196</v>
      </c>
      <c r="H21" s="26">
        <f>H17+H18</f>
        <v>1125</v>
      </c>
      <c r="I21" s="26">
        <f>I17+I18</f>
        <v>0</v>
      </c>
      <c r="J21" s="26">
        <f>L21+O21</f>
        <v>-5300</v>
      </c>
      <c r="K21" s="26">
        <f>K17+K18</f>
        <v>-5300</v>
      </c>
      <c r="L21" s="26">
        <f>L17+L18</f>
        <v>0</v>
      </c>
      <c r="M21" s="26">
        <f>M17+M18</f>
        <v>0</v>
      </c>
      <c r="N21" s="26">
        <f>N17+N18</f>
        <v>0</v>
      </c>
      <c r="O21" s="26">
        <f>O17+O18</f>
        <v>-5300</v>
      </c>
      <c r="P21" s="26">
        <f>E21+J21</f>
        <v>1162459</v>
      </c>
    </row>
    <row r="22" spans="1:16" ht="39.75" customHeight="1">
      <c r="A22" s="12" t="s">
        <v>22</v>
      </c>
      <c r="B22" s="12"/>
      <c r="C22" s="13"/>
      <c r="D22" s="14" t="s">
        <v>18</v>
      </c>
      <c r="E22" s="51"/>
      <c r="F22" s="51"/>
      <c r="G22" s="51"/>
      <c r="H22" s="51"/>
      <c r="I22" s="51"/>
      <c r="J22" s="51"/>
      <c r="K22" s="52"/>
      <c r="L22" s="51"/>
      <c r="M22" s="51"/>
      <c r="N22" s="51"/>
      <c r="O22" s="51"/>
      <c r="P22" s="53"/>
    </row>
    <row r="23" spans="1:16" ht="52.5" customHeight="1">
      <c r="A23" s="12" t="s">
        <v>23</v>
      </c>
      <c r="B23" s="12"/>
      <c r="C23" s="13"/>
      <c r="D23" s="14" t="s">
        <v>18</v>
      </c>
      <c r="E23" s="51"/>
      <c r="F23" s="51"/>
      <c r="G23" s="51"/>
      <c r="H23" s="51"/>
      <c r="I23" s="51"/>
      <c r="J23" s="51"/>
      <c r="K23" s="52"/>
      <c r="L23" s="51"/>
      <c r="M23" s="51"/>
      <c r="N23" s="51"/>
      <c r="O23" s="51"/>
      <c r="P23" s="53"/>
    </row>
    <row r="24" spans="1:16" s="22" customFormat="1" ht="19.5" customHeight="1">
      <c r="A24" s="12" t="s">
        <v>24</v>
      </c>
      <c r="B24" s="18"/>
      <c r="C24" s="15"/>
      <c r="D24" s="16" t="s">
        <v>17</v>
      </c>
      <c r="E24" s="38">
        <f>F24+I24</f>
        <v>978523</v>
      </c>
      <c r="F24" s="38">
        <f>F25+F26+F30+F32+F35+F31</f>
        <v>978523</v>
      </c>
      <c r="G24" s="38">
        <f>G25+G26+G30+G32+G35</f>
        <v>806000</v>
      </c>
      <c r="H24" s="38">
        <f>H25+H26+H30+H32+H35</f>
        <v>-129412</v>
      </c>
      <c r="I24" s="38">
        <f>I25+I26+I30+I32+I35</f>
        <v>0</v>
      </c>
      <c r="J24" s="38">
        <f>L24+O24</f>
        <v>0</v>
      </c>
      <c r="K24" s="38">
        <f>K25+K26+K30+K32</f>
        <v>0</v>
      </c>
      <c r="L24" s="38">
        <f>L25+L26+L30+L32</f>
        <v>0</v>
      </c>
      <c r="M24" s="38">
        <f>M25+M26+M30+M32</f>
        <v>0</v>
      </c>
      <c r="N24" s="38">
        <f>N25+N26+N30+N32</f>
        <v>0</v>
      </c>
      <c r="O24" s="38">
        <f>O25+O26+O30+O32</f>
        <v>0</v>
      </c>
      <c r="P24" s="38">
        <f aca="true" t="shared" si="0" ref="P24:P38">J24+E24</f>
        <v>978523</v>
      </c>
    </row>
    <row r="25" spans="1:16" s="22" customFormat="1" ht="24.75" customHeight="1">
      <c r="A25" s="12" t="s">
        <v>25</v>
      </c>
      <c r="B25" s="18" t="s">
        <v>13</v>
      </c>
      <c r="C25" s="15" t="s">
        <v>12</v>
      </c>
      <c r="D25" s="17" t="s">
        <v>26</v>
      </c>
      <c r="E25" s="38">
        <f>F25+I25</f>
        <v>-15000</v>
      </c>
      <c r="F25" s="38">
        <v>-15000</v>
      </c>
      <c r="G25" s="38"/>
      <c r="H25" s="45"/>
      <c r="I25" s="45"/>
      <c r="J25" s="38">
        <f>L25+O25</f>
        <v>0</v>
      </c>
      <c r="K25" s="40"/>
      <c r="L25" s="38"/>
      <c r="M25" s="38"/>
      <c r="N25" s="38"/>
      <c r="O25" s="38">
        <f>K25</f>
        <v>0</v>
      </c>
      <c r="P25" s="38">
        <f t="shared" si="0"/>
        <v>-15000</v>
      </c>
    </row>
    <row r="26" spans="1:16" s="22" customFormat="1" ht="63" customHeight="1">
      <c r="A26" s="12" t="s">
        <v>27</v>
      </c>
      <c r="B26" s="18" t="s">
        <v>20</v>
      </c>
      <c r="C26" s="15" t="s">
        <v>21</v>
      </c>
      <c r="D26" s="17" t="s">
        <v>37</v>
      </c>
      <c r="E26" s="39">
        <f>F26+I26</f>
        <v>978523</v>
      </c>
      <c r="F26" s="39">
        <f>983500-4977-129412+49912+49900+29600</f>
        <v>978523</v>
      </c>
      <c r="G26" s="39">
        <v>806000</v>
      </c>
      <c r="H26" s="79">
        <v>-129412</v>
      </c>
      <c r="I26" s="46"/>
      <c r="J26" s="38">
        <f>L26+O26</f>
        <v>0</v>
      </c>
      <c r="K26" s="40"/>
      <c r="L26" s="38"/>
      <c r="M26" s="38"/>
      <c r="N26" s="38"/>
      <c r="O26" s="38">
        <f>K26</f>
        <v>0</v>
      </c>
      <c r="P26" s="38">
        <f t="shared" si="0"/>
        <v>978523</v>
      </c>
    </row>
    <row r="27" spans="1:16" s="22" customFormat="1" ht="24" customHeight="1">
      <c r="A27" s="12"/>
      <c r="B27" s="18"/>
      <c r="C27" s="15"/>
      <c r="D27" s="17" t="s">
        <v>62</v>
      </c>
      <c r="E27" s="39"/>
      <c r="F27" s="39"/>
      <c r="G27" s="39"/>
      <c r="H27" s="46"/>
      <c r="I27" s="46"/>
      <c r="J27" s="38"/>
      <c r="K27" s="40"/>
      <c r="L27" s="38"/>
      <c r="M27" s="38"/>
      <c r="N27" s="38"/>
      <c r="O27" s="38"/>
      <c r="P27" s="38"/>
    </row>
    <row r="28" spans="1:16" s="22" customFormat="1" ht="36.75" customHeight="1">
      <c r="A28" s="12"/>
      <c r="B28" s="18"/>
      <c r="C28" s="15"/>
      <c r="D28" s="17" t="s">
        <v>72</v>
      </c>
      <c r="E28" s="39">
        <f aca="true" t="shared" si="1" ref="E28:E34">F28+I28</f>
        <v>983500</v>
      </c>
      <c r="F28" s="39">
        <v>983500</v>
      </c>
      <c r="G28" s="39">
        <v>806000</v>
      </c>
      <c r="H28" s="46"/>
      <c r="I28" s="46"/>
      <c r="J28" s="38"/>
      <c r="K28" s="40"/>
      <c r="L28" s="38"/>
      <c r="M28" s="38"/>
      <c r="N28" s="38"/>
      <c r="O28" s="38"/>
      <c r="P28" s="38">
        <f t="shared" si="0"/>
        <v>983500</v>
      </c>
    </row>
    <row r="29" spans="1:16" s="22" customFormat="1" ht="54" customHeight="1">
      <c r="A29" s="12"/>
      <c r="B29" s="18"/>
      <c r="C29" s="15"/>
      <c r="D29" s="17" t="s">
        <v>73</v>
      </c>
      <c r="E29" s="39">
        <f t="shared" si="1"/>
        <v>-4977</v>
      </c>
      <c r="F29" s="39">
        <v>-4977</v>
      </c>
      <c r="G29" s="39"/>
      <c r="H29" s="46"/>
      <c r="I29" s="46"/>
      <c r="J29" s="38"/>
      <c r="K29" s="40"/>
      <c r="L29" s="38"/>
      <c r="M29" s="38"/>
      <c r="N29" s="38"/>
      <c r="O29" s="38"/>
      <c r="P29" s="38">
        <f t="shared" si="0"/>
        <v>-4977</v>
      </c>
    </row>
    <row r="30" spans="1:16" s="22" customFormat="1" ht="53.25" customHeight="1">
      <c r="A30" s="12" t="s">
        <v>47</v>
      </c>
      <c r="B30" s="18" t="s">
        <v>48</v>
      </c>
      <c r="C30" s="15" t="s">
        <v>49</v>
      </c>
      <c r="D30" s="17" t="s">
        <v>50</v>
      </c>
      <c r="E30" s="39">
        <f t="shared" si="1"/>
        <v>0</v>
      </c>
      <c r="F30" s="39"/>
      <c r="G30" s="39"/>
      <c r="H30" s="46"/>
      <c r="I30" s="46"/>
      <c r="J30" s="38"/>
      <c r="K30" s="40"/>
      <c r="L30" s="38"/>
      <c r="M30" s="38"/>
      <c r="N30" s="38"/>
      <c r="O30" s="38"/>
      <c r="P30" s="38">
        <f t="shared" si="0"/>
        <v>0</v>
      </c>
    </row>
    <row r="31" spans="1:16" s="22" customFormat="1" ht="42" customHeight="1">
      <c r="A31" s="12" t="s">
        <v>74</v>
      </c>
      <c r="B31" s="18" t="s">
        <v>75</v>
      </c>
      <c r="C31" s="15" t="s">
        <v>53</v>
      </c>
      <c r="D31" s="17" t="s">
        <v>76</v>
      </c>
      <c r="E31" s="39">
        <f t="shared" si="1"/>
        <v>15000</v>
      </c>
      <c r="F31" s="39">
        <v>15000</v>
      </c>
      <c r="G31" s="39"/>
      <c r="H31" s="46"/>
      <c r="I31" s="46"/>
      <c r="J31" s="38"/>
      <c r="K31" s="40"/>
      <c r="L31" s="38"/>
      <c r="M31" s="38"/>
      <c r="N31" s="38"/>
      <c r="O31" s="38"/>
      <c r="P31" s="38">
        <f t="shared" si="0"/>
        <v>15000</v>
      </c>
    </row>
    <row r="32" spans="1:16" s="22" customFormat="1" ht="32.25" customHeight="1">
      <c r="A32" s="12" t="s">
        <v>51</v>
      </c>
      <c r="B32" s="18" t="s">
        <v>52</v>
      </c>
      <c r="C32" s="15" t="s">
        <v>53</v>
      </c>
      <c r="D32" s="17" t="s">
        <v>54</v>
      </c>
      <c r="E32" s="39">
        <f t="shared" si="1"/>
        <v>0</v>
      </c>
      <c r="F32" s="39"/>
      <c r="G32" s="39"/>
      <c r="H32" s="46"/>
      <c r="I32" s="46"/>
      <c r="J32" s="38"/>
      <c r="K32" s="40"/>
      <c r="L32" s="38"/>
      <c r="M32" s="38"/>
      <c r="N32" s="38"/>
      <c r="O32" s="38"/>
      <c r="P32" s="38">
        <f t="shared" si="0"/>
        <v>0</v>
      </c>
    </row>
    <row r="33" spans="1:16" s="22" customFormat="1" ht="54" customHeight="1">
      <c r="A33" s="64" t="s">
        <v>77</v>
      </c>
      <c r="B33" s="65">
        <v>5031</v>
      </c>
      <c r="C33" s="66" t="s">
        <v>78</v>
      </c>
      <c r="D33" s="67" t="s">
        <v>79</v>
      </c>
      <c r="E33" s="39">
        <f t="shared" si="1"/>
        <v>0</v>
      </c>
      <c r="F33" s="39"/>
      <c r="G33" s="39"/>
      <c r="H33" s="46"/>
      <c r="I33" s="46"/>
      <c r="J33" s="38">
        <f>L33+O33</f>
        <v>26000</v>
      </c>
      <c r="K33" s="40">
        <v>26000</v>
      </c>
      <c r="L33" s="38"/>
      <c r="M33" s="38"/>
      <c r="N33" s="38"/>
      <c r="O33" s="38">
        <v>26000</v>
      </c>
      <c r="P33" s="38">
        <f t="shared" si="0"/>
        <v>26000</v>
      </c>
    </row>
    <row r="34" spans="1:16" s="22" customFormat="1" ht="73.5" customHeight="1">
      <c r="A34" s="64" t="s">
        <v>80</v>
      </c>
      <c r="B34" s="65">
        <v>5061</v>
      </c>
      <c r="C34" s="66" t="s">
        <v>78</v>
      </c>
      <c r="D34" s="67" t="s">
        <v>81</v>
      </c>
      <c r="E34" s="39">
        <f t="shared" si="1"/>
        <v>-26000</v>
      </c>
      <c r="F34" s="39">
        <v>-26000</v>
      </c>
      <c r="G34" s="39"/>
      <c r="H34" s="46"/>
      <c r="I34" s="46"/>
      <c r="J34" s="38"/>
      <c r="K34" s="40"/>
      <c r="L34" s="38"/>
      <c r="M34" s="38"/>
      <c r="N34" s="38"/>
      <c r="O34" s="38"/>
      <c r="P34" s="38">
        <f t="shared" si="0"/>
        <v>-26000</v>
      </c>
    </row>
    <row r="35" spans="1:16" s="22" customFormat="1" ht="27.75" customHeight="1">
      <c r="A35" s="64" t="s">
        <v>45</v>
      </c>
      <c r="B35" s="65">
        <v>7321</v>
      </c>
      <c r="C35" s="66" t="s">
        <v>39</v>
      </c>
      <c r="D35" s="67" t="s">
        <v>46</v>
      </c>
      <c r="E35" s="67"/>
      <c r="F35" s="39"/>
      <c r="G35" s="39"/>
      <c r="H35" s="46"/>
      <c r="I35" s="46"/>
      <c r="J35" s="38">
        <f>L35+O35</f>
        <v>330000</v>
      </c>
      <c r="K35" s="40">
        <v>330000</v>
      </c>
      <c r="L35" s="38"/>
      <c r="M35" s="38"/>
      <c r="N35" s="38"/>
      <c r="O35" s="38">
        <v>330000</v>
      </c>
      <c r="P35" s="38">
        <f t="shared" si="0"/>
        <v>330000</v>
      </c>
    </row>
    <row r="36" spans="1:16" s="22" customFormat="1" ht="27.75" customHeight="1">
      <c r="A36" s="64"/>
      <c r="B36" s="65"/>
      <c r="C36" s="66"/>
      <c r="D36" s="17" t="s">
        <v>62</v>
      </c>
      <c r="E36" s="67"/>
      <c r="F36" s="39"/>
      <c r="G36" s="39"/>
      <c r="H36" s="46"/>
      <c r="I36" s="46"/>
      <c r="J36" s="38"/>
      <c r="K36" s="40"/>
      <c r="L36" s="38"/>
      <c r="M36" s="38"/>
      <c r="N36" s="38"/>
      <c r="O36" s="38"/>
      <c r="P36" s="38"/>
    </row>
    <row r="37" spans="1:16" s="22" customFormat="1" ht="42.75" customHeight="1">
      <c r="A37" s="64"/>
      <c r="B37" s="65"/>
      <c r="C37" s="66"/>
      <c r="D37" s="17" t="s">
        <v>73</v>
      </c>
      <c r="E37" s="67"/>
      <c r="F37" s="39"/>
      <c r="G37" s="39"/>
      <c r="H37" s="46"/>
      <c r="I37" s="46"/>
      <c r="J37" s="38">
        <f>L37+O37</f>
        <v>330000</v>
      </c>
      <c r="K37" s="40">
        <v>330000</v>
      </c>
      <c r="L37" s="38"/>
      <c r="M37" s="38"/>
      <c r="N37" s="38"/>
      <c r="O37" s="38">
        <v>330000</v>
      </c>
      <c r="P37" s="38">
        <f t="shared" si="0"/>
        <v>330000</v>
      </c>
    </row>
    <row r="38" spans="1:16" s="22" customFormat="1" ht="35.25" customHeight="1">
      <c r="A38" s="55"/>
      <c r="B38" s="56"/>
      <c r="C38" s="57"/>
      <c r="D38" s="58" t="s">
        <v>19</v>
      </c>
      <c r="E38" s="59">
        <f>F38</f>
        <v>952523</v>
      </c>
      <c r="F38" s="59">
        <f>F24+F33+F34+F35</f>
        <v>952523</v>
      </c>
      <c r="G38" s="59">
        <f>G24+G33+G34+G35</f>
        <v>806000</v>
      </c>
      <c r="H38" s="59">
        <f>H24+H33+H34+H35</f>
        <v>-129412</v>
      </c>
      <c r="I38" s="59">
        <f>I24+I33+I34+I35</f>
        <v>0</v>
      </c>
      <c r="J38" s="60">
        <f>L38+O38</f>
        <v>356000</v>
      </c>
      <c r="K38" s="59">
        <f>K24+K33+K34+K35</f>
        <v>356000</v>
      </c>
      <c r="L38" s="59">
        <f>L24+L33+L34+L35</f>
        <v>0</v>
      </c>
      <c r="M38" s="59">
        <f>M24+M33+M34+M35</f>
        <v>0</v>
      </c>
      <c r="N38" s="59">
        <f>N24+N33+N34+N35</f>
        <v>0</v>
      </c>
      <c r="O38" s="59">
        <f>O24+O33+O34+O35</f>
        <v>356000</v>
      </c>
      <c r="P38" s="60">
        <f t="shared" si="0"/>
        <v>1308523</v>
      </c>
    </row>
    <row r="39" spans="1:16" s="22" customFormat="1" ht="54" customHeight="1">
      <c r="A39" s="68" t="s">
        <v>55</v>
      </c>
      <c r="B39" s="18"/>
      <c r="C39" s="69"/>
      <c r="D39" s="14" t="s">
        <v>56</v>
      </c>
      <c r="E39" s="72"/>
      <c r="F39" s="72"/>
      <c r="G39" s="72"/>
      <c r="H39" s="72"/>
      <c r="I39" s="72"/>
      <c r="J39" s="73"/>
      <c r="K39" s="72"/>
      <c r="L39" s="72"/>
      <c r="M39" s="72"/>
      <c r="N39" s="72"/>
      <c r="O39" s="72"/>
      <c r="P39" s="73"/>
    </row>
    <row r="40" spans="1:16" s="22" customFormat="1" ht="57" customHeight="1">
      <c r="A40" s="68" t="s">
        <v>57</v>
      </c>
      <c r="B40" s="18"/>
      <c r="C40" s="13"/>
      <c r="D40" s="14" t="s">
        <v>56</v>
      </c>
      <c r="E40" s="72"/>
      <c r="F40" s="72"/>
      <c r="G40" s="72"/>
      <c r="H40" s="72"/>
      <c r="I40" s="72"/>
      <c r="J40" s="73"/>
      <c r="K40" s="72"/>
      <c r="L40" s="72"/>
      <c r="M40" s="72"/>
      <c r="N40" s="72"/>
      <c r="O40" s="72"/>
      <c r="P40" s="73"/>
    </row>
    <row r="41" spans="1:16" s="22" customFormat="1" ht="66" customHeight="1">
      <c r="A41" s="91" t="s">
        <v>82</v>
      </c>
      <c r="B41" s="92" t="s">
        <v>70</v>
      </c>
      <c r="C41" s="93" t="s">
        <v>83</v>
      </c>
      <c r="D41" s="94" t="s">
        <v>84</v>
      </c>
      <c r="E41" s="72">
        <f>F41+I41</f>
        <v>79075</v>
      </c>
      <c r="F41" s="72">
        <v>79075</v>
      </c>
      <c r="G41" s="72">
        <v>64815</v>
      </c>
      <c r="H41" s="72"/>
      <c r="I41" s="72"/>
      <c r="J41" s="73"/>
      <c r="K41" s="72"/>
      <c r="L41" s="72"/>
      <c r="M41" s="72"/>
      <c r="N41" s="72"/>
      <c r="O41" s="72"/>
      <c r="P41" s="38">
        <f>J41+E41</f>
        <v>79075</v>
      </c>
    </row>
    <row r="42" spans="1:16" s="22" customFormat="1" ht="47.25" customHeight="1">
      <c r="A42" s="64">
        <v>1014060</v>
      </c>
      <c r="B42" s="65">
        <v>4060</v>
      </c>
      <c r="C42" s="15" t="s">
        <v>58</v>
      </c>
      <c r="D42" s="67" t="s">
        <v>59</v>
      </c>
      <c r="E42" s="72">
        <f>F42+I42</f>
        <v>-39075</v>
      </c>
      <c r="F42" s="72">
        <f>40000-79075</f>
        <v>-39075</v>
      </c>
      <c r="G42" s="72">
        <v>-64815</v>
      </c>
      <c r="H42" s="72"/>
      <c r="I42" s="72"/>
      <c r="J42" s="73">
        <f>L42+O42</f>
        <v>0</v>
      </c>
      <c r="K42" s="72"/>
      <c r="L42" s="72"/>
      <c r="M42" s="72"/>
      <c r="N42" s="72"/>
      <c r="O42" s="72"/>
      <c r="P42" s="38">
        <f>J42+E42</f>
        <v>-39075</v>
      </c>
    </row>
    <row r="43" spans="1:16" s="22" customFormat="1" ht="35.25" customHeight="1">
      <c r="A43" s="64">
        <v>1014082</v>
      </c>
      <c r="B43" s="65">
        <v>4082</v>
      </c>
      <c r="C43" s="15" t="s">
        <v>60</v>
      </c>
      <c r="D43" s="67" t="s">
        <v>61</v>
      </c>
      <c r="E43" s="72">
        <f>F43+I43</f>
        <v>-87250</v>
      </c>
      <c r="F43" s="72">
        <v>-87250</v>
      </c>
      <c r="G43" s="72"/>
      <c r="H43" s="72"/>
      <c r="I43" s="72"/>
      <c r="J43" s="73"/>
      <c r="K43" s="72"/>
      <c r="L43" s="72"/>
      <c r="M43" s="72"/>
      <c r="N43" s="72"/>
      <c r="O43" s="72"/>
      <c r="P43" s="38">
        <f>J43+E43</f>
        <v>-87250</v>
      </c>
    </row>
    <row r="44" spans="1:16" s="22" customFormat="1" ht="35.25" customHeight="1">
      <c r="A44" s="64">
        <v>1017324</v>
      </c>
      <c r="B44" s="65">
        <v>7324</v>
      </c>
      <c r="C44" s="15" t="s">
        <v>39</v>
      </c>
      <c r="D44" s="67" t="s">
        <v>85</v>
      </c>
      <c r="E44" s="72"/>
      <c r="F44" s="72"/>
      <c r="G44" s="72"/>
      <c r="H44" s="72"/>
      <c r="I44" s="72"/>
      <c r="J44" s="73">
        <f>L44+O44</f>
        <v>47250</v>
      </c>
      <c r="K44" s="72">
        <v>47250</v>
      </c>
      <c r="L44" s="72"/>
      <c r="M44" s="72"/>
      <c r="N44" s="72"/>
      <c r="O44" s="72">
        <v>47250</v>
      </c>
      <c r="P44" s="38">
        <f>J44+E44</f>
        <v>47250</v>
      </c>
    </row>
    <row r="45" spans="1:16" s="22" customFormat="1" ht="35.25" customHeight="1">
      <c r="A45" s="70"/>
      <c r="B45" s="71"/>
      <c r="C45" s="15"/>
      <c r="D45" s="58" t="s">
        <v>19</v>
      </c>
      <c r="E45" s="72">
        <f>F45+I45</f>
        <v>-47250</v>
      </c>
      <c r="F45" s="72">
        <f>F42+F43+F41+F44</f>
        <v>-47250</v>
      </c>
      <c r="G45" s="72">
        <f>G42+G43+G41+G44</f>
        <v>0</v>
      </c>
      <c r="H45" s="72">
        <f>H42+H43+H41+H44</f>
        <v>0</v>
      </c>
      <c r="I45" s="72">
        <f>I42+I43+I41+I44</f>
        <v>0</v>
      </c>
      <c r="J45" s="73">
        <f>L45+O45</f>
        <v>47250</v>
      </c>
      <c r="K45" s="72">
        <f>K42+K43+K41+K44</f>
        <v>47250</v>
      </c>
      <c r="L45" s="72">
        <f>L42+L43+L41+L44</f>
        <v>0</v>
      </c>
      <c r="M45" s="72">
        <f>M42+M43+M41+M44</f>
        <v>0</v>
      </c>
      <c r="N45" s="72">
        <f>N42+N43+N41+N44</f>
        <v>0</v>
      </c>
      <c r="O45" s="72">
        <f>O42+O43+O41+O44</f>
        <v>47250</v>
      </c>
      <c r="P45" s="38">
        <f>J45+E45</f>
        <v>0</v>
      </c>
    </row>
    <row r="46" spans="1:26" s="22" customFormat="1" ht="12.75">
      <c r="A46" s="47"/>
      <c r="B46" s="48"/>
      <c r="C46" s="49"/>
      <c r="D46" s="20" t="s">
        <v>2</v>
      </c>
      <c r="E46" s="28">
        <f>F46+I46</f>
        <v>2073032</v>
      </c>
      <c r="F46" s="28">
        <f>F21+F38+F45</f>
        <v>2073032</v>
      </c>
      <c r="G46" s="28">
        <f>G21+G38+G45</f>
        <v>1479196</v>
      </c>
      <c r="H46" s="28">
        <f>H21+H38+H45</f>
        <v>-128287</v>
      </c>
      <c r="I46" s="28">
        <f>I21+I38+I45</f>
        <v>0</v>
      </c>
      <c r="J46" s="28">
        <f>L46+O46</f>
        <v>397950</v>
      </c>
      <c r="K46" s="28">
        <f>K21+K38+K45</f>
        <v>397950</v>
      </c>
      <c r="L46" s="28">
        <f>L21+L38+L45</f>
        <v>0</v>
      </c>
      <c r="M46" s="28">
        <f>M21+M38+M45</f>
        <v>0</v>
      </c>
      <c r="N46" s="28">
        <f>N21+N38+N45</f>
        <v>0</v>
      </c>
      <c r="O46" s="28">
        <f>O21+O38+O45</f>
        <v>397950</v>
      </c>
      <c r="P46" s="29">
        <f>E46+J46</f>
        <v>2470982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16" s="22" customFormat="1" ht="53.25" customHeight="1">
      <c r="A47" s="50"/>
      <c r="B47" s="50"/>
      <c r="C47" s="50"/>
      <c r="D47" s="21" t="s">
        <v>16</v>
      </c>
      <c r="E47" s="27">
        <f>F47+I47</f>
        <v>2140982</v>
      </c>
      <c r="F47" s="27">
        <f>F28+F37+F29+F20</f>
        <v>2140982</v>
      </c>
      <c r="G47" s="27">
        <f>G28+G37+G29+G20</f>
        <v>1479196</v>
      </c>
      <c r="H47" s="27">
        <f>H28+H37+H29+H20</f>
        <v>1125</v>
      </c>
      <c r="I47" s="27">
        <f>I28+I37+I29+I20</f>
        <v>0</v>
      </c>
      <c r="J47" s="28">
        <f>L47+O47</f>
        <v>330000</v>
      </c>
      <c r="K47" s="27">
        <f>K28+K37</f>
        <v>330000</v>
      </c>
      <c r="L47" s="27">
        <f>L28+L37</f>
        <v>0</v>
      </c>
      <c r="M47" s="27">
        <f>M28+M37</f>
        <v>0</v>
      </c>
      <c r="N47" s="27">
        <f>N28+N37</f>
        <v>0</v>
      </c>
      <c r="O47" s="27">
        <f>O28+O37</f>
        <v>330000</v>
      </c>
      <c r="P47" s="29">
        <f>E47+J47</f>
        <v>2470982</v>
      </c>
    </row>
    <row r="48" spans="1:16" s="22" customFormat="1" ht="27.75" customHeight="1">
      <c r="A48" s="50"/>
      <c r="B48" s="50"/>
      <c r="C48" s="50"/>
      <c r="D48" s="21" t="s">
        <v>40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54"/>
    </row>
    <row r="49" spans="1:16" s="22" customFormat="1" ht="75" customHeight="1">
      <c r="A49" s="23"/>
      <c r="B49" s="23"/>
      <c r="C49" s="23"/>
      <c r="D49" s="21" t="s">
        <v>41</v>
      </c>
      <c r="E49" s="27">
        <f>F49+I49</f>
        <v>-4977</v>
      </c>
      <c r="F49" s="27">
        <f>F29</f>
        <v>-4977</v>
      </c>
      <c r="G49" s="27">
        <f>G37</f>
        <v>0</v>
      </c>
      <c r="H49" s="27">
        <f>H37</f>
        <v>0</v>
      </c>
      <c r="I49" s="27">
        <f>I37</f>
        <v>0</v>
      </c>
      <c r="J49" s="27">
        <f>L49+O49</f>
        <v>330000</v>
      </c>
      <c r="K49" s="27">
        <f>K37</f>
        <v>330000</v>
      </c>
      <c r="L49" s="27">
        <f>L37</f>
        <v>0</v>
      </c>
      <c r="M49" s="27">
        <f>M37</f>
        <v>0</v>
      </c>
      <c r="N49" s="27">
        <f>N37</f>
        <v>0</v>
      </c>
      <c r="O49" s="27">
        <f>O37</f>
        <v>330000</v>
      </c>
      <c r="P49" s="26">
        <f>E49+J49</f>
        <v>325023</v>
      </c>
    </row>
    <row r="50" spans="1:16" s="22" customFormat="1" ht="20.25" customHeight="1">
      <c r="A50" s="23"/>
      <c r="B50" s="23"/>
      <c r="C50" s="23"/>
      <c r="D50" s="21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37"/>
    </row>
    <row r="51" spans="1:16" s="22" customFormat="1" ht="90" customHeight="1">
      <c r="A51" s="23"/>
      <c r="B51" s="23"/>
      <c r="C51" s="23"/>
      <c r="D51" s="41" t="s">
        <v>43</v>
      </c>
      <c r="E51" s="27"/>
      <c r="F51" s="27"/>
      <c r="G51" s="27"/>
      <c r="H51" s="27"/>
      <c r="I51" s="27"/>
      <c r="J51" s="87" t="s">
        <v>44</v>
      </c>
      <c r="K51" s="87"/>
      <c r="L51" s="87"/>
      <c r="M51" s="87"/>
      <c r="N51" s="87"/>
      <c r="O51" s="87"/>
      <c r="P51" s="37"/>
    </row>
    <row r="52" spans="1:16" ht="12.75">
      <c r="A52" s="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2" ht="12.75">
      <c r="A53" s="2"/>
      <c r="L53" s="11"/>
    </row>
    <row r="54" ht="12.75">
      <c r="A54" s="2"/>
    </row>
    <row r="55" ht="12.75">
      <c r="A55" s="2"/>
    </row>
    <row r="79" spans="3:7" ht="12.75">
      <c r="C79" s="32"/>
      <c r="D79" s="32"/>
      <c r="E79" s="32"/>
      <c r="F79" s="32"/>
      <c r="G79" s="32"/>
    </row>
    <row r="80" spans="3:7" ht="12.75">
      <c r="C80" s="32"/>
      <c r="D80" s="33"/>
      <c r="E80" s="33"/>
      <c r="F80" s="34"/>
      <c r="G80" s="35"/>
    </row>
  </sheetData>
  <sheetProtection/>
  <mergeCells count="25">
    <mergeCell ref="J51:O51"/>
    <mergeCell ref="A5:P5"/>
    <mergeCell ref="A6:P6"/>
    <mergeCell ref="A10:A13"/>
    <mergeCell ref="B10:B13"/>
    <mergeCell ref="C10:C13"/>
    <mergeCell ref="P10:P13"/>
    <mergeCell ref="M12:M13"/>
    <mergeCell ref="G12:G13"/>
    <mergeCell ref="J10:O10"/>
    <mergeCell ref="N12:N13"/>
    <mergeCell ref="O11:O13"/>
    <mergeCell ref="H12:H13"/>
    <mergeCell ref="I11:I13"/>
    <mergeCell ref="L11:L13"/>
    <mergeCell ref="M11:N11"/>
    <mergeCell ref="K11:K13"/>
    <mergeCell ref="J11:J13"/>
    <mergeCell ref="B8:C8"/>
    <mergeCell ref="B9:C9"/>
    <mergeCell ref="F11:F13"/>
    <mergeCell ref="G11:H11"/>
    <mergeCell ref="D10:D13"/>
    <mergeCell ref="E10:I10"/>
    <mergeCell ref="E11:E13"/>
  </mergeCells>
  <printOptions/>
  <pageMargins left="0.1968503937007874" right="0.1968503937007874" top="0.3937007874015748" bottom="0.1968503937007874" header="0" footer="0"/>
  <pageSetup fitToHeight="500" horizontalDpi="600" verticalDpi="600" orientation="landscape" paperSize="9" scale="55" r:id="rId1"/>
  <headerFooter differentFirst="1" alignWithMargins="0">
    <oddHeader>&amp;RПродовження додатка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Користувач Windows</cp:lastModifiedBy>
  <cp:lastPrinted>2020-10-08T14:53:27Z</cp:lastPrinted>
  <dcterms:created xsi:type="dcterms:W3CDTF">2016-12-26T13:46:38Z</dcterms:created>
  <dcterms:modified xsi:type="dcterms:W3CDTF">2020-10-08T15:18:51Z</dcterms:modified>
  <cp:category/>
  <cp:version/>
  <cp:contentType/>
  <cp:contentStatus/>
</cp:coreProperties>
</file>