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(2)'!$7:$8</definedName>
    <definedName name="_xlnm.Print_Area" localSheetId="1">'Лист1'!$A$1:$I$36</definedName>
    <definedName name="_xlnm.Print_Area" localSheetId="0">'Лист1 (2)'!$A$1:$K$57</definedName>
  </definedNames>
  <calcPr fullCalcOnLoad="1"/>
</workbook>
</file>

<file path=xl/sharedStrings.xml><?xml version="1.0" encoding="utf-8"?>
<sst xmlns="http://schemas.openxmlformats.org/spreadsheetml/2006/main" count="244" uniqueCount="194">
  <si>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</si>
  <si>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</si>
  <si>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</si>
  <si>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</si>
  <si>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</si>
  <si>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</si>
  <si>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</si>
  <si>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</si>
  <si>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</si>
  <si>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</si>
  <si>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</si>
  <si>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</si>
  <si>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</si>
  <si>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</si>
  <si>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</si>
  <si>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</si>
  <si>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</si>
  <si>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</si>
  <si>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</si>
  <si>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</si>
  <si>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</si>
  <si>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</si>
  <si>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</si>
  <si>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</si>
  <si>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</si>
  <si>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</si>
  <si>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</si>
  <si>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</si>
  <si>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</si>
  <si>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</si>
  <si>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</si>
  <si>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</si>
  <si>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</si>
  <si>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</si>
  <si>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</si>
  <si>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</si>
  <si>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</si>
  <si>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</si>
  <si>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</si>
  <si>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</si>
  <si>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</si>
  <si>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</si>
  <si>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</si>
  <si>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</si>
  <si>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</si>
  <si>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</si>
  <si>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</si>
  <si>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</si>
  <si>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</si>
  <si>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</si>
  <si>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</si>
  <si>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</si>
  <si>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</si>
  <si>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</si>
  <si>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</si>
  <si>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</si>
  <si>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</si>
  <si>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</si>
  <si>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</si>
  <si>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</si>
  <si>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</si>
  <si>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</si>
  <si>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</si>
  <si>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</si>
  <si>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</si>
  <si>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</si>
  <si>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</si>
  <si>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</si>
  <si>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</si>
  <si>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</si>
  <si>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</si>
  <si>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</si>
  <si>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</si>
  <si>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</si>
  <si>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</si>
  <si>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</si>
  <si>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</si>
  <si>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</si>
  <si>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</si>
  <si>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</si>
  <si>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</si>
  <si>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</si>
  <si>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</si>
  <si>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</si>
  <si>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</si>
  <si>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</si>
  <si>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</si>
  <si>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</si>
  <si>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</si>
  <si>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</si>
  <si>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</si>
  <si>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</si>
  <si>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</si>
  <si>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</si>
  <si>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</si>
  <si>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</si>
  <si>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</si>
  <si>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</si>
  <si>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</si>
  <si>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</si>
  <si>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</si>
  <si>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</si>
  <si>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</si>
  <si>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</si>
  <si>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</si>
  <si>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</si>
  <si>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</si>
  <si>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</si>
  <si>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</si>
  <si>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</si>
  <si>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</si>
  <si>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</si>
  <si>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</si>
  <si>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</si>
  <si>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</si>
  <si>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</si>
  <si>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</si>
  <si>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</si>
  <si>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</si>
  <si>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</si>
  <si>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</si>
  <si>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</si>
  <si>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</si>
  <si>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>Рішення міської ради від 06.04.2017 №1</t>
  </si>
  <si>
    <t xml:space="preserve">Усього </t>
  </si>
  <si>
    <t>грн.</t>
  </si>
  <si>
    <t>0116013</t>
  </si>
  <si>
    <t>Забезпечення діяльності водопровідно-каналізаційного господарства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</si>
  <si>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</si>
  <si>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</si>
  <si>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</si>
  <si>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</si>
  <si>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</si>
  <si>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</si>
  <si>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Програма соціально-економічного розвитку Баштанської об’єднаної територіальної громади  на 2020-2022 роки</t>
  </si>
  <si>
    <t>Разом міські (регіональні) програми</t>
  </si>
  <si>
    <t>Рішення міської ради від 23.12.2019 №2</t>
  </si>
  <si>
    <t>Заступник міського голови з питань діяльності виконавчих органів ради</t>
  </si>
  <si>
    <t>Світлана ЄВДОЩЕНКО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</si>
  <si>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</si>
  <si>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</si>
  <si>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</si>
  <si>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</si>
  <si>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</si>
  <si>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</si>
  <si>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</si>
  <si>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</si>
  <si>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</si>
  <si>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</si>
  <si>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</si>
  <si>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</si>
  <si>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</si>
  <si>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</si>
  <si>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</si>
  <si>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</si>
  <si>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</si>
  <si>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</si>
  <si>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</si>
  <si>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</si>
  <si>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t>0134</t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</si>
  <si>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</si>
  <si>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</si>
  <si>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</si>
  <si>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</si>
  <si>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</si>
  <si>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</si>
  <si>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</si>
  <si>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</si>
  <si>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</si>
  <si>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</si>
  <si>
    <t>Програма збереження архівних фондів та розвитку архівної справи на 2021-2023 роки</t>
  </si>
  <si>
    <t>Рішення міської ради від 04.02.2021 №23</t>
  </si>
  <si>
    <t>1040</t>
  </si>
  <si>
    <t>Програма розвитку молодіжної політики на території Баштанської ОТГ на 2020-2023 роки</t>
  </si>
  <si>
    <t>0613133</t>
  </si>
  <si>
    <t>3133</t>
  </si>
  <si>
    <t>Інші заходи та заклади молодіжної політики</t>
  </si>
  <si>
    <t>рішення міської ради від  23.06.2020 №  3</t>
  </si>
  <si>
    <t>Комплексна програма захисту прав дітей Баштанської міської ради "Дитинство" на 2022-2023 роки</t>
  </si>
  <si>
    <t>рішення міської ради від 02.12.2021 №6</t>
  </si>
  <si>
    <t>0113112</t>
  </si>
  <si>
    <t>Заходи державної політики з питань дітей та їх соціального захисту</t>
  </si>
  <si>
    <t>Програма розвитку та фінансової підтримки комунального некомерційного підпиємства "Центр первинної медико-санітарної допомоги" Баштанської міської ради Миколаївської обласіт на 2021 - 2023 роки</t>
  </si>
  <si>
    <t>рішення міської ради від 02.12.2021 №2</t>
  </si>
  <si>
    <t>Програма підтримки та розвитку вторинної (стаціонарної) медичної допомоги на території Баштанської  ТГ на період 2021-2023 років</t>
  </si>
  <si>
    <t>рішення міської ради від 29.04.2021 №1</t>
  </si>
  <si>
    <t>РОЗПОДІЛ
витрат бюджету Баштанської міської територіальної громади на реалізацію міських/регіональних програм у 2022 році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</si>
  <si>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2022-2026роки</t>
  </si>
  <si>
    <t>рішення міської ради від 23.12.2021 №2</t>
  </si>
  <si>
    <t>Комплексна програма соціального захисту населення "Турбота" на період до 2025 року</t>
  </si>
  <si>
    <t>рішення міської ради від 07.10.2021 №3</t>
  </si>
  <si>
    <t>Програма розвитку освіти Баштанської міської ради на 2022 - 2025 роки</t>
  </si>
  <si>
    <t>рішення міської ради від 02.12.2021 №8</t>
  </si>
  <si>
    <t>23 грудня 2021 року №15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</si>
</sst>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 quotePrefix="1">
      <alignment horizontal="center" vertical="top" wrapText="1"/>
    </xf>
    <xf numFmtId="192" fontId="60" fillId="0" borderId="10" xfId="0" applyNumberFormat="1" applyFont="1" applyBorder="1" applyAlignment="1" quotePrefix="1">
      <alignment horizontal="center" vertical="top" wrapText="1"/>
    </xf>
    <xf numFmtId="0" fontId="60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0" fillId="0" borderId="12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92" fontId="60" fillId="0" borderId="11" xfId="0" applyNumberFormat="1" applyFont="1" applyBorder="1" applyAlignment="1">
      <alignment horizontal="center" vertical="top" wrapText="1"/>
    </xf>
    <xf numFmtId="192" fontId="60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2" fontId="0" fillId="0" borderId="0" xfId="0" applyNumberFormat="1" applyAlignment="1">
      <alignment/>
    </xf>
    <xf numFmtId="0" fontId="59" fillId="0" borderId="0" xfId="0" applyFont="1" applyAlignment="1">
      <alignment/>
    </xf>
    <xf numFmtId="194" fontId="0" fillId="0" borderId="0" xfId="0" applyNumberFormat="1" applyAlignment="1">
      <alignment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right" vertical="top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49" fontId="19" fillId="0" borderId="10" xfId="0" applyNumberFormat="1" applyFont="1" applyBorder="1" applyAlignment="1" quotePrefix="1">
      <alignment horizontal="center"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4" fillId="0" borderId="0" xfId="0" applyFont="1" applyAlignment="1">
      <alignment vertical="center" wrapText="1"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19" fillId="0" borderId="0" xfId="0" applyFont="1" applyFill="1" applyBorder="1" applyAlignment="1">
      <alignment horizontal="justify" vertical="top"/>
    </xf>
    <xf numFmtId="192" fontId="8" fillId="0" borderId="0" xfId="0" applyNumberFormat="1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19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right" vertical="top"/>
    </xf>
    <xf numFmtId="2" fontId="61" fillId="0" borderId="10" xfId="0" applyNumberFormat="1" applyFont="1" applyBorder="1" applyAlignment="1">
      <alignment horizontal="right" vertical="top"/>
    </xf>
    <xf numFmtId="2" fontId="60" fillId="0" borderId="1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vertical="top" wrapText="1"/>
    </xf>
    <xf numFmtId="2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2" fontId="19" fillId="0" borderId="10" xfId="0" applyNumberFormat="1" applyFont="1" applyBorder="1" applyAlignment="1">
      <alignment vertical="top"/>
    </xf>
    <xf numFmtId="0" fontId="19" fillId="0" borderId="18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/>
    </xf>
    <xf numFmtId="192" fontId="19" fillId="0" borderId="0" xfId="0" applyNumberFormat="1" applyFont="1" applyBorder="1" applyAlignment="1" quotePrefix="1">
      <alignment vertical="top" wrapText="1"/>
    </xf>
    <xf numFmtId="0" fontId="19" fillId="0" borderId="0" xfId="0" applyFont="1" applyAlignment="1">
      <alignment horizontal="left" vertical="top" wrapText="1"/>
    </xf>
    <xf numFmtId="2" fontId="8" fillId="0" borderId="11" xfId="0" applyNumberFormat="1" applyFont="1" applyBorder="1" applyAlignment="1">
      <alignment vertical="top" wrapText="1"/>
    </xf>
    <xf numFmtId="2" fontId="8" fillId="0" borderId="11" xfId="0" applyNumberFormat="1" applyFont="1" applyFill="1" applyBorder="1" applyAlignment="1">
      <alignment horizontal="right" vertical="top"/>
    </xf>
    <xf numFmtId="2" fontId="8" fillId="0" borderId="11" xfId="0" applyNumberFormat="1" applyFont="1" applyBorder="1" applyAlignment="1">
      <alignment horizontal="right" vertical="top"/>
    </xf>
    <xf numFmtId="2" fontId="8" fillId="0" borderId="10" xfId="0" applyNumberFormat="1" applyFont="1" applyBorder="1" applyAlignment="1">
      <alignment vertical="top"/>
    </xf>
    <xf numFmtId="2" fontId="8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0"/>
  <sheetViews>
    <sheetView tabSelected="1" view="pageBreakPreview" zoomScale="50" zoomScaleNormal="50" zoomScaleSheetLayoutView="50" workbookViewId="0" topLeftCell="A1">
      <selection activeCell="J3" sqref="J3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3.875" style="0" customWidth="1"/>
    <col min="9" max="9" width="28.00390625" style="0" customWidth="1"/>
    <col min="10" max="10" width="24.875" style="0" customWidth="1"/>
    <col min="11" max="11" width="24.2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52" t="s">
        <v>139</v>
      </c>
      <c r="K1" s="153"/>
    </row>
    <row r="2" spans="10:11" ht="20.25">
      <c r="J2" s="152" t="s">
        <v>52</v>
      </c>
      <c r="K2" s="153"/>
    </row>
    <row r="3" spans="10:11" ht="20.25">
      <c r="J3" s="152" t="s">
        <v>193</v>
      </c>
      <c r="K3" s="11"/>
    </row>
    <row r="4" spans="2:14" ht="58.5" customHeight="1">
      <c r="B4" s="186" t="s">
        <v>186</v>
      </c>
      <c r="C4" s="186"/>
      <c r="D4" s="186"/>
      <c r="E4" s="186"/>
      <c r="F4" s="186"/>
      <c r="G4" s="186"/>
      <c r="H4" s="186"/>
      <c r="I4" s="186"/>
      <c r="J4" s="186"/>
      <c r="K4" s="186"/>
      <c r="L4" s="140"/>
      <c r="M4" s="140"/>
      <c r="N4" s="140"/>
    </row>
    <row r="5" spans="2:14" ht="30" customHeight="1">
      <c r="B5" s="139"/>
      <c r="C5" s="187">
        <v>14502000000</v>
      </c>
      <c r="D5" s="187"/>
      <c r="E5" s="139"/>
      <c r="F5" s="139"/>
      <c r="G5" s="127"/>
      <c r="H5" s="127"/>
      <c r="I5" s="128"/>
      <c r="J5" s="167"/>
      <c r="K5" s="139"/>
      <c r="L5" s="140"/>
      <c r="M5" s="140"/>
      <c r="N5" s="140"/>
    </row>
    <row r="6" spans="3:13" ht="24" thickBot="1">
      <c r="C6" s="188" t="s">
        <v>128</v>
      </c>
      <c r="D6" s="188"/>
      <c r="E6" s="7"/>
      <c r="F6" s="7"/>
      <c r="G6" s="7"/>
      <c r="H6" s="7"/>
      <c r="I6" s="7"/>
      <c r="J6" s="7" t="s">
        <v>3</v>
      </c>
      <c r="K6" s="7" t="s">
        <v>125</v>
      </c>
      <c r="M6" s="1"/>
    </row>
    <row r="7" spans="2:13" ht="45" customHeight="1" thickBot="1">
      <c r="B7" s="175" t="s">
        <v>129</v>
      </c>
      <c r="C7" s="189" t="s">
        <v>130</v>
      </c>
      <c r="D7" s="183" t="s">
        <v>121</v>
      </c>
      <c r="E7" s="179" t="s">
        <v>131</v>
      </c>
      <c r="F7" s="179" t="s">
        <v>132</v>
      </c>
      <c r="G7" s="179" t="s">
        <v>133</v>
      </c>
      <c r="H7" s="179" t="s">
        <v>122</v>
      </c>
      <c r="I7" s="179" t="s">
        <v>0</v>
      </c>
      <c r="J7" s="177" t="s">
        <v>1</v>
      </c>
      <c r="K7" s="178"/>
      <c r="M7" s="182"/>
    </row>
    <row r="8" spans="2:13" ht="146.25" customHeight="1" thickBot="1">
      <c r="B8" s="176"/>
      <c r="C8" s="190"/>
      <c r="D8" s="184"/>
      <c r="E8" s="185"/>
      <c r="F8" s="185"/>
      <c r="G8" s="180"/>
      <c r="H8" s="180"/>
      <c r="I8" s="185"/>
      <c r="J8" s="131" t="s">
        <v>119</v>
      </c>
      <c r="K8" s="131" t="s">
        <v>120</v>
      </c>
      <c r="M8" s="182"/>
    </row>
    <row r="9" spans="2:13" ht="30" customHeight="1" thickBot="1">
      <c r="B9" s="68">
        <v>1</v>
      </c>
      <c r="C9" s="64">
        <v>2</v>
      </c>
      <c r="D9" s="63">
        <v>3</v>
      </c>
      <c r="E9" s="64">
        <v>4</v>
      </c>
      <c r="F9" s="64">
        <v>5</v>
      </c>
      <c r="G9" s="64">
        <v>6</v>
      </c>
      <c r="H9" s="63">
        <v>7</v>
      </c>
      <c r="I9" s="64">
        <v>8</v>
      </c>
      <c r="J9" s="64">
        <v>9</v>
      </c>
      <c r="K9" s="64">
        <v>10</v>
      </c>
      <c r="M9" s="62"/>
    </row>
    <row r="10" spans="2:12" ht="44.25" customHeight="1">
      <c r="B10" s="79" t="s">
        <v>76</v>
      </c>
      <c r="C10" s="80"/>
      <c r="D10" s="81"/>
      <c r="E10" s="82" t="s">
        <v>21</v>
      </c>
      <c r="F10" s="83"/>
      <c r="G10" s="83"/>
      <c r="H10" s="83"/>
      <c r="I10" s="84"/>
      <c r="J10" s="83"/>
      <c r="K10" s="84"/>
      <c r="L10" s="15"/>
    </row>
    <row r="11" spans="2:12" ht="48" customHeight="1">
      <c r="B11" s="75" t="s">
        <v>77</v>
      </c>
      <c r="C11" s="85"/>
      <c r="D11" s="86"/>
      <c r="E11" s="87" t="s">
        <v>21</v>
      </c>
      <c r="F11" s="88"/>
      <c r="G11" s="88"/>
      <c r="H11" s="88"/>
      <c r="I11" s="89"/>
      <c r="J11" s="90"/>
      <c r="K11" s="91"/>
      <c r="L11" s="15"/>
    </row>
    <row r="12" spans="2:13" ht="94.5" customHeight="1">
      <c r="B12" s="92"/>
      <c r="C12" s="93"/>
      <c r="D12" s="94"/>
      <c r="E12" s="95"/>
      <c r="F12" s="96" t="s">
        <v>134</v>
      </c>
      <c r="G12" s="88" t="s">
        <v>136</v>
      </c>
      <c r="H12" s="134">
        <f aca="true" t="shared" si="0" ref="H12:H18">I12+J12</f>
        <v>284600</v>
      </c>
      <c r="I12" s="135">
        <f>I13+I18+I17</f>
        <v>284600</v>
      </c>
      <c r="J12" s="135">
        <f>J13+J18</f>
        <v>0</v>
      </c>
      <c r="K12" s="135">
        <f>K13+K18</f>
        <v>0</v>
      </c>
      <c r="L12" s="15"/>
      <c r="M12" s="126"/>
    </row>
    <row r="13" spans="2:12" ht="135" customHeight="1">
      <c r="B13" s="69" t="s">
        <v>91</v>
      </c>
      <c r="C13" s="69" t="s">
        <v>92</v>
      </c>
      <c r="D13" s="70" t="s">
        <v>89</v>
      </c>
      <c r="E13" s="97" t="s">
        <v>90</v>
      </c>
      <c r="F13" s="98"/>
      <c r="G13" s="88"/>
      <c r="H13" s="156">
        <f t="shared" si="0"/>
        <v>195000</v>
      </c>
      <c r="I13" s="157">
        <f>200000-5000</f>
        <v>195000</v>
      </c>
      <c r="J13" s="158"/>
      <c r="K13" s="157"/>
      <c r="L13" s="15"/>
    </row>
    <row r="14" spans="2:12" ht="57.75" customHeight="1" hidden="1">
      <c r="B14" s="72" t="s">
        <v>78</v>
      </c>
      <c r="C14" s="72" t="s">
        <v>79</v>
      </c>
      <c r="D14" s="73" t="s">
        <v>32</v>
      </c>
      <c r="E14" s="95" t="s">
        <v>80</v>
      </c>
      <c r="F14" s="99" t="s">
        <v>63</v>
      </c>
      <c r="G14" s="99"/>
      <c r="H14" s="156">
        <f t="shared" si="0"/>
        <v>0</v>
      </c>
      <c r="I14" s="158"/>
      <c r="J14" s="158"/>
      <c r="K14" s="157">
        <f>I14+J14</f>
        <v>0</v>
      </c>
      <c r="L14" s="15"/>
    </row>
    <row r="15" spans="2:12" ht="57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74" t="s">
        <v>46</v>
      </c>
      <c r="G15" s="74"/>
      <c r="H15" s="156">
        <f t="shared" si="0"/>
        <v>0</v>
      </c>
      <c r="I15" s="159"/>
      <c r="J15" s="158"/>
      <c r="K15" s="157">
        <f>I15+J15</f>
        <v>0</v>
      </c>
      <c r="L15" s="15"/>
    </row>
    <row r="16" spans="2:12" ht="57.75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56">
        <f t="shared" si="0"/>
        <v>0</v>
      </c>
      <c r="I16" s="159"/>
      <c r="J16" s="158"/>
      <c r="K16" s="157">
        <f>I16+J16</f>
        <v>0</v>
      </c>
      <c r="L16" s="15"/>
    </row>
    <row r="17" spans="2:12" ht="69.75" customHeight="1">
      <c r="B17" s="69" t="s">
        <v>126</v>
      </c>
      <c r="C17" s="69">
        <v>6013</v>
      </c>
      <c r="D17" s="70" t="s">
        <v>32</v>
      </c>
      <c r="E17" s="71" t="s">
        <v>127</v>
      </c>
      <c r="F17" s="101"/>
      <c r="G17" s="101"/>
      <c r="H17" s="156">
        <f t="shared" si="0"/>
        <v>69600</v>
      </c>
      <c r="I17" s="133">
        <v>69600</v>
      </c>
      <c r="J17" s="157"/>
      <c r="K17" s="157"/>
      <c r="L17" s="15"/>
    </row>
    <row r="18" spans="2:12" ht="57.75" customHeight="1">
      <c r="B18" s="69" t="s">
        <v>104</v>
      </c>
      <c r="C18" s="69" t="s">
        <v>105</v>
      </c>
      <c r="D18" s="70" t="s">
        <v>106</v>
      </c>
      <c r="E18" s="71" t="s">
        <v>107</v>
      </c>
      <c r="F18" s="102"/>
      <c r="G18" s="102"/>
      <c r="H18" s="156">
        <f t="shared" si="0"/>
        <v>20000</v>
      </c>
      <c r="I18" s="133">
        <v>20000</v>
      </c>
      <c r="J18" s="158"/>
      <c r="K18" s="158"/>
      <c r="L18" s="15"/>
    </row>
    <row r="19" spans="2:12" ht="8.25" customHeight="1" hidden="1">
      <c r="B19" s="69"/>
      <c r="C19" s="69"/>
      <c r="D19" s="70" t="s">
        <v>159</v>
      </c>
      <c r="E19" s="71"/>
      <c r="F19" s="144"/>
      <c r="G19" s="144"/>
      <c r="H19" s="160"/>
      <c r="I19" s="161"/>
      <c r="J19" s="162"/>
      <c r="K19" s="162"/>
      <c r="L19" s="15"/>
    </row>
    <row r="20" spans="2:12" ht="50.25" customHeight="1">
      <c r="B20" s="69" t="s">
        <v>140</v>
      </c>
      <c r="C20" s="69" t="s">
        <v>72</v>
      </c>
      <c r="D20" s="70" t="s">
        <v>18</v>
      </c>
      <c r="E20" s="97" t="s">
        <v>141</v>
      </c>
      <c r="F20" s="101" t="s">
        <v>170</v>
      </c>
      <c r="G20" s="166" t="s">
        <v>171</v>
      </c>
      <c r="H20" s="169">
        <f>I20+J20</f>
        <v>347021</v>
      </c>
      <c r="I20" s="170">
        <v>347021</v>
      </c>
      <c r="J20" s="157"/>
      <c r="K20" s="157"/>
      <c r="L20" s="15"/>
    </row>
    <row r="21" spans="2:12" ht="78.75" customHeight="1">
      <c r="B21" s="69" t="s">
        <v>93</v>
      </c>
      <c r="C21" s="69">
        <v>8340</v>
      </c>
      <c r="D21" s="103" t="s">
        <v>57</v>
      </c>
      <c r="E21" s="71" t="s">
        <v>94</v>
      </c>
      <c r="F21" s="141" t="s">
        <v>156</v>
      </c>
      <c r="G21" s="151" t="s">
        <v>164</v>
      </c>
      <c r="H21" s="169">
        <f>I21+J21</f>
        <v>105000</v>
      </c>
      <c r="I21" s="170"/>
      <c r="J21" s="171">
        <v>105000</v>
      </c>
      <c r="K21" s="171"/>
      <c r="L21" s="15"/>
    </row>
    <row r="22" spans="2:13" ht="104.25" customHeight="1">
      <c r="B22" s="69" t="s">
        <v>96</v>
      </c>
      <c r="C22" s="69" t="s">
        <v>97</v>
      </c>
      <c r="D22" s="70" t="s">
        <v>32</v>
      </c>
      <c r="E22" s="71" t="s">
        <v>98</v>
      </c>
      <c r="F22" s="101" t="s">
        <v>95</v>
      </c>
      <c r="G22" s="102" t="s">
        <v>123</v>
      </c>
      <c r="H22" s="163">
        <f>I22+J22</f>
        <v>13308306</v>
      </c>
      <c r="I22" s="163">
        <v>13308306</v>
      </c>
      <c r="J22" s="133"/>
      <c r="K22" s="133"/>
      <c r="L22" s="15"/>
      <c r="M22" s="124" t="e">
        <f>#REF!+#REF!</f>
        <v>#REF!</v>
      </c>
    </row>
    <row r="23" spans="2:13" ht="131.25" customHeight="1">
      <c r="B23" s="69" t="s">
        <v>99</v>
      </c>
      <c r="C23" s="76">
        <v>8230</v>
      </c>
      <c r="D23" s="77" t="s">
        <v>100</v>
      </c>
      <c r="E23" s="78" t="s">
        <v>101</v>
      </c>
      <c r="F23" s="96" t="s">
        <v>187</v>
      </c>
      <c r="G23" s="88" t="s">
        <v>188</v>
      </c>
      <c r="H23" s="163">
        <f>I23+J23</f>
        <v>1306327</v>
      </c>
      <c r="I23" s="163">
        <v>1306327</v>
      </c>
      <c r="J23" s="133"/>
      <c r="K23" s="133"/>
      <c r="L23" s="15"/>
      <c r="M23" s="124"/>
    </row>
    <row r="24" spans="2:12" ht="82.5" customHeight="1">
      <c r="B24" s="69" t="s">
        <v>102</v>
      </c>
      <c r="C24" s="69">
        <v>4082</v>
      </c>
      <c r="D24" s="103" t="s">
        <v>38</v>
      </c>
      <c r="E24" s="71" t="s">
        <v>103</v>
      </c>
      <c r="F24" s="96" t="s">
        <v>157</v>
      </c>
      <c r="G24" s="88" t="s">
        <v>167</v>
      </c>
      <c r="H24" s="163">
        <f aca="true" t="shared" si="1" ref="H24:H33">I24+J24</f>
        <v>30000</v>
      </c>
      <c r="I24" s="163">
        <v>30000</v>
      </c>
      <c r="J24" s="163"/>
      <c r="K24" s="135"/>
      <c r="L24" s="15"/>
    </row>
    <row r="25" spans="2:12" ht="2.25" customHeight="1">
      <c r="B25" s="69"/>
      <c r="C25" s="76"/>
      <c r="D25" s="77"/>
      <c r="E25" s="78"/>
      <c r="F25" s="102"/>
      <c r="G25" s="102"/>
      <c r="H25" s="133">
        <f t="shared" si="1"/>
        <v>0</v>
      </c>
      <c r="I25" s="133"/>
      <c r="J25" s="133"/>
      <c r="K25" s="157"/>
      <c r="L25" s="15"/>
    </row>
    <row r="26" spans="2:12" ht="72.75" customHeight="1">
      <c r="B26" s="65"/>
      <c r="C26" s="65"/>
      <c r="D26" s="66"/>
      <c r="E26" s="67"/>
      <c r="F26" s="101" t="s">
        <v>189</v>
      </c>
      <c r="G26" s="102" t="s">
        <v>190</v>
      </c>
      <c r="H26" s="163">
        <f>I26+J26</f>
        <v>740650</v>
      </c>
      <c r="I26" s="163">
        <f>I27+I28+I29+I30+I31+I32+I33</f>
        <v>740650</v>
      </c>
      <c r="J26" s="163">
        <f>J27+J28+J29+J30+J31+J32+J33</f>
        <v>0</v>
      </c>
      <c r="K26" s="163">
        <f>K27+K28+K29+K30+K31+K32+K33</f>
        <v>0</v>
      </c>
      <c r="L26" s="15"/>
    </row>
    <row r="27" spans="2:12" ht="161.25" customHeight="1">
      <c r="B27" s="69" t="s">
        <v>108</v>
      </c>
      <c r="C27" s="69">
        <v>3180</v>
      </c>
      <c r="D27" s="70" t="s">
        <v>88</v>
      </c>
      <c r="E27" s="71" t="s">
        <v>117</v>
      </c>
      <c r="F27" s="102"/>
      <c r="G27" s="102"/>
      <c r="H27" s="133">
        <f t="shared" si="1"/>
        <v>35000</v>
      </c>
      <c r="I27" s="133">
        <f>45000-10000</f>
        <v>35000</v>
      </c>
      <c r="J27" s="133"/>
      <c r="K27" s="133"/>
      <c r="L27" s="15"/>
    </row>
    <row r="28" spans="2:12" ht="54.75" customHeight="1">
      <c r="B28" s="105" t="s">
        <v>115</v>
      </c>
      <c r="C28" s="105" t="s">
        <v>116</v>
      </c>
      <c r="D28" s="106" t="s">
        <v>20</v>
      </c>
      <c r="E28" s="88" t="s">
        <v>83</v>
      </c>
      <c r="F28" s="101"/>
      <c r="G28" s="101"/>
      <c r="H28" s="133">
        <f t="shared" si="1"/>
        <v>165650</v>
      </c>
      <c r="I28" s="133">
        <v>165650</v>
      </c>
      <c r="J28" s="133"/>
      <c r="K28" s="133"/>
      <c r="L28" s="15"/>
    </row>
    <row r="29" spans="2:12" ht="60" customHeight="1">
      <c r="B29" s="69" t="s">
        <v>109</v>
      </c>
      <c r="C29" s="69">
        <v>3242</v>
      </c>
      <c r="D29" s="70" t="s">
        <v>82</v>
      </c>
      <c r="E29" s="71" t="s">
        <v>110</v>
      </c>
      <c r="F29" s="107"/>
      <c r="G29" s="107"/>
      <c r="H29" s="133">
        <f t="shared" si="1"/>
        <v>370000</v>
      </c>
      <c r="I29" s="133">
        <v>370000</v>
      </c>
      <c r="J29" s="163"/>
      <c r="K29" s="133"/>
      <c r="L29" s="15"/>
    </row>
    <row r="30" spans="2:12" ht="60" customHeight="1">
      <c r="B30" s="69" t="s">
        <v>152</v>
      </c>
      <c r="C30" s="69">
        <v>3032</v>
      </c>
      <c r="D30" s="142">
        <v>1070</v>
      </c>
      <c r="E30" s="71" t="s">
        <v>153</v>
      </c>
      <c r="F30" s="107"/>
      <c r="G30" s="165"/>
      <c r="H30" s="133">
        <f t="shared" si="1"/>
        <v>30000</v>
      </c>
      <c r="I30" s="132">
        <f>65000-35000</f>
        <v>30000</v>
      </c>
      <c r="J30" s="136"/>
      <c r="K30" s="133"/>
      <c r="L30" s="15"/>
    </row>
    <row r="31" spans="2:12" ht="86.25" customHeight="1">
      <c r="B31" s="69" t="s">
        <v>148</v>
      </c>
      <c r="C31" s="69">
        <v>3033</v>
      </c>
      <c r="D31" s="142">
        <v>1070</v>
      </c>
      <c r="E31" s="71" t="s">
        <v>149</v>
      </c>
      <c r="F31" s="107"/>
      <c r="G31" s="165"/>
      <c r="H31" s="133">
        <f t="shared" si="1"/>
        <v>10000</v>
      </c>
      <c r="I31" s="132">
        <v>10000</v>
      </c>
      <c r="J31" s="136"/>
      <c r="K31" s="133"/>
      <c r="L31" s="15"/>
    </row>
    <row r="32" spans="2:12" ht="87.75" customHeight="1">
      <c r="B32" s="69" t="s">
        <v>150</v>
      </c>
      <c r="C32" s="69">
        <v>3035</v>
      </c>
      <c r="D32" s="142">
        <v>1070</v>
      </c>
      <c r="E32" s="71" t="s">
        <v>151</v>
      </c>
      <c r="F32" s="107"/>
      <c r="G32" s="165"/>
      <c r="H32" s="132">
        <f t="shared" si="1"/>
        <v>30000</v>
      </c>
      <c r="I32" s="132">
        <f>45000-15000</f>
        <v>30000</v>
      </c>
      <c r="J32" s="136"/>
      <c r="K32" s="133"/>
      <c r="L32" s="15"/>
    </row>
    <row r="33" spans="2:12" ht="169.5" customHeight="1">
      <c r="B33" s="69" t="s">
        <v>154</v>
      </c>
      <c r="C33" s="69">
        <v>3160</v>
      </c>
      <c r="D33" s="142">
        <v>1010</v>
      </c>
      <c r="E33" s="71" t="s">
        <v>155</v>
      </c>
      <c r="F33" s="107"/>
      <c r="G33" s="107"/>
      <c r="H33" s="133">
        <f t="shared" si="1"/>
        <v>100000</v>
      </c>
      <c r="I33" s="133">
        <v>100000</v>
      </c>
      <c r="J33" s="163"/>
      <c r="K33" s="133"/>
      <c r="L33" s="15"/>
    </row>
    <row r="34" spans="2:12" ht="87.75" customHeight="1">
      <c r="B34" s="69" t="s">
        <v>126</v>
      </c>
      <c r="C34" s="69">
        <v>6013</v>
      </c>
      <c r="D34" s="70" t="s">
        <v>32</v>
      </c>
      <c r="E34" s="71" t="s">
        <v>127</v>
      </c>
      <c r="F34" s="101" t="s">
        <v>158</v>
      </c>
      <c r="G34" s="102" t="s">
        <v>166</v>
      </c>
      <c r="H34" s="163">
        <f aca="true" t="shared" si="2" ref="H34:H39">I34+J34</f>
        <v>291100</v>
      </c>
      <c r="I34" s="163">
        <v>291100</v>
      </c>
      <c r="J34" s="133"/>
      <c r="K34" s="133"/>
      <c r="L34" s="15"/>
    </row>
    <row r="35" spans="2:17" ht="133.5" customHeight="1">
      <c r="B35" s="69" t="s">
        <v>142</v>
      </c>
      <c r="C35" s="69">
        <v>2111</v>
      </c>
      <c r="D35" s="138" t="s">
        <v>143</v>
      </c>
      <c r="E35" s="97" t="s">
        <v>144</v>
      </c>
      <c r="F35" s="100" t="s">
        <v>182</v>
      </c>
      <c r="G35" s="71" t="s">
        <v>183</v>
      </c>
      <c r="H35" s="163">
        <f t="shared" si="2"/>
        <v>1630796</v>
      </c>
      <c r="I35" s="135">
        <v>1630796</v>
      </c>
      <c r="J35" s="135"/>
      <c r="K35" s="135"/>
      <c r="L35" s="115"/>
      <c r="M35" s="127"/>
      <c r="N35" s="127"/>
      <c r="O35" s="128"/>
      <c r="P35" s="129"/>
      <c r="Q35" s="1"/>
    </row>
    <row r="36" spans="2:17" ht="201.75" customHeight="1" hidden="1">
      <c r="B36" s="138"/>
      <c r="C36" s="69"/>
      <c r="D36" s="138"/>
      <c r="E36" s="71"/>
      <c r="F36" s="71"/>
      <c r="G36" s="71"/>
      <c r="H36" s="133">
        <f t="shared" si="2"/>
        <v>0</v>
      </c>
      <c r="I36" s="157"/>
      <c r="J36" s="157"/>
      <c r="K36" s="157"/>
      <c r="L36" s="115"/>
      <c r="M36" s="127"/>
      <c r="N36" s="127"/>
      <c r="O36" s="128"/>
      <c r="P36" s="129"/>
      <c r="Q36" s="1"/>
    </row>
    <row r="37" spans="2:17" ht="91.5" customHeight="1">
      <c r="B37" s="69" t="s">
        <v>145</v>
      </c>
      <c r="C37" s="69">
        <v>2010</v>
      </c>
      <c r="D37" s="138" t="s">
        <v>146</v>
      </c>
      <c r="E37" s="97" t="s">
        <v>147</v>
      </c>
      <c r="F37" s="143" t="s">
        <v>184</v>
      </c>
      <c r="G37" s="71" t="s">
        <v>185</v>
      </c>
      <c r="H37" s="163">
        <f t="shared" si="2"/>
        <v>3748935</v>
      </c>
      <c r="I37" s="135">
        <v>3748935</v>
      </c>
      <c r="J37" s="135"/>
      <c r="K37" s="135"/>
      <c r="L37" s="115"/>
      <c r="M37" s="127"/>
      <c r="N37" s="127"/>
      <c r="O37" s="128"/>
      <c r="P37" s="129"/>
      <c r="Q37" s="1"/>
    </row>
    <row r="38" spans="2:17" ht="93" customHeight="1">
      <c r="B38" s="69" t="s">
        <v>180</v>
      </c>
      <c r="C38" s="69">
        <v>3112</v>
      </c>
      <c r="D38" s="138" t="s">
        <v>172</v>
      </c>
      <c r="E38" s="97" t="s">
        <v>181</v>
      </c>
      <c r="F38" s="143" t="s">
        <v>178</v>
      </c>
      <c r="G38" s="71" t="s">
        <v>179</v>
      </c>
      <c r="H38" s="163">
        <f t="shared" si="2"/>
        <v>35385</v>
      </c>
      <c r="I38" s="135">
        <v>35385</v>
      </c>
      <c r="J38" s="135"/>
      <c r="K38" s="135"/>
      <c r="L38" s="115"/>
      <c r="M38" s="127"/>
      <c r="N38" s="127"/>
      <c r="O38" s="128"/>
      <c r="P38" s="129"/>
      <c r="Q38" s="1"/>
    </row>
    <row r="39" spans="2:17" ht="39" customHeight="1">
      <c r="B39" s="108"/>
      <c r="C39" s="109"/>
      <c r="D39" s="109"/>
      <c r="E39" s="110" t="s">
        <v>124</v>
      </c>
      <c r="F39" s="90"/>
      <c r="G39" s="90"/>
      <c r="H39" s="172">
        <f t="shared" si="2"/>
        <v>21828120</v>
      </c>
      <c r="I39" s="135">
        <f>I12+I21+I22+I24+I26+I34+I35+I37+I38+I20+I23</f>
        <v>21723120</v>
      </c>
      <c r="J39" s="135">
        <f>J12+J21+J22+J24+J26+J34+J35+J37+J38+J20+J23</f>
        <v>105000</v>
      </c>
      <c r="K39" s="135">
        <f>K12+K21+K22+K24+K26+K34+K35+K37+K38+K20+K23</f>
        <v>0</v>
      </c>
      <c r="L39" s="137"/>
      <c r="M39" s="127"/>
      <c r="N39" s="127"/>
      <c r="O39" s="128"/>
      <c r="P39" s="129"/>
      <c r="Q39" s="1"/>
    </row>
    <row r="40" spans="2:17" ht="82.5" customHeight="1">
      <c r="B40" s="111" t="s">
        <v>111</v>
      </c>
      <c r="C40" s="112"/>
      <c r="D40" s="103"/>
      <c r="E40" s="113" t="s">
        <v>85</v>
      </c>
      <c r="F40" s="90"/>
      <c r="G40" s="90"/>
      <c r="H40" s="164"/>
      <c r="I40" s="135"/>
      <c r="J40" s="135"/>
      <c r="K40" s="135"/>
      <c r="L40" s="15"/>
      <c r="M40" s="1"/>
      <c r="N40" s="1"/>
      <c r="O40" s="1"/>
      <c r="P40" s="1"/>
      <c r="Q40" s="1"/>
    </row>
    <row r="41" spans="2:12" ht="66" customHeight="1">
      <c r="B41" s="111" t="s">
        <v>112</v>
      </c>
      <c r="C41" s="112"/>
      <c r="D41" s="103"/>
      <c r="E41" s="113" t="s">
        <v>85</v>
      </c>
      <c r="F41" s="90"/>
      <c r="G41" s="90"/>
      <c r="H41" s="164"/>
      <c r="I41" s="135"/>
      <c r="J41" s="135"/>
      <c r="K41" s="135"/>
      <c r="L41" s="15"/>
    </row>
    <row r="42" spans="2:12" ht="79.5" customHeight="1">
      <c r="B42" s="111"/>
      <c r="C42" s="112"/>
      <c r="D42" s="103"/>
      <c r="E42" s="113"/>
      <c r="F42" s="96" t="s">
        <v>191</v>
      </c>
      <c r="G42" s="88" t="s">
        <v>192</v>
      </c>
      <c r="H42" s="134">
        <f aca="true" t="shared" si="3" ref="H42:H47">I42+J42</f>
        <v>5901962</v>
      </c>
      <c r="I42" s="135">
        <f>I43+I44</f>
        <v>5901962</v>
      </c>
      <c r="J42" s="135">
        <f>J43+J44</f>
        <v>0</v>
      </c>
      <c r="K42" s="135">
        <f>K43+K44</f>
        <v>0</v>
      </c>
      <c r="L42" s="15"/>
    </row>
    <row r="43" spans="2:12" ht="60" customHeight="1">
      <c r="B43" s="105" t="s">
        <v>160</v>
      </c>
      <c r="C43" s="105" t="s">
        <v>161</v>
      </c>
      <c r="D43" s="106" t="s">
        <v>75</v>
      </c>
      <c r="E43" s="114" t="s">
        <v>118</v>
      </c>
      <c r="F43" s="88"/>
      <c r="G43" s="88"/>
      <c r="H43" s="164">
        <f t="shared" si="3"/>
        <v>4388962</v>
      </c>
      <c r="I43" s="157">
        <v>4388962</v>
      </c>
      <c r="J43" s="157"/>
      <c r="K43" s="133"/>
      <c r="L43" s="115"/>
    </row>
    <row r="44" spans="2:12" ht="34.5" customHeight="1">
      <c r="B44" s="105" t="s">
        <v>162</v>
      </c>
      <c r="C44" s="105" t="s">
        <v>163</v>
      </c>
      <c r="D44" s="106" t="s">
        <v>75</v>
      </c>
      <c r="E44" s="114" t="s">
        <v>113</v>
      </c>
      <c r="F44" s="114"/>
      <c r="G44" s="114"/>
      <c r="H44" s="164">
        <f t="shared" si="3"/>
        <v>1513000</v>
      </c>
      <c r="I44" s="157">
        <v>1513000</v>
      </c>
      <c r="J44" s="135"/>
      <c r="K44" s="133"/>
      <c r="L44" s="115"/>
    </row>
    <row r="45" spans="2:12" ht="43.5" customHeight="1" hidden="1">
      <c r="B45" s="105"/>
      <c r="C45" s="105"/>
      <c r="D45" s="106"/>
      <c r="E45" s="114"/>
      <c r="F45" s="114"/>
      <c r="G45" s="114"/>
      <c r="H45" s="164">
        <f t="shared" si="3"/>
        <v>0</v>
      </c>
      <c r="I45" s="157"/>
      <c r="J45" s="135"/>
      <c r="K45" s="133"/>
      <c r="L45" s="115"/>
    </row>
    <row r="46" spans="2:12" ht="119.25" customHeight="1">
      <c r="B46" s="69" t="s">
        <v>114</v>
      </c>
      <c r="C46" s="69">
        <v>5061</v>
      </c>
      <c r="D46" s="70" t="s">
        <v>19</v>
      </c>
      <c r="E46" s="71" t="s">
        <v>81</v>
      </c>
      <c r="F46" s="96" t="s">
        <v>168</v>
      </c>
      <c r="G46" s="88" t="s">
        <v>169</v>
      </c>
      <c r="H46" s="134">
        <f t="shared" si="3"/>
        <v>100000</v>
      </c>
      <c r="I46" s="135">
        <v>100000</v>
      </c>
      <c r="J46" s="135"/>
      <c r="K46" s="135"/>
      <c r="L46" s="15"/>
    </row>
    <row r="47" spans="2:13" ht="77.25" customHeight="1">
      <c r="B47" s="112" t="s">
        <v>174</v>
      </c>
      <c r="C47" s="105" t="s">
        <v>175</v>
      </c>
      <c r="D47" s="106" t="s">
        <v>172</v>
      </c>
      <c r="E47" s="114" t="s">
        <v>176</v>
      </c>
      <c r="F47" s="143" t="s">
        <v>173</v>
      </c>
      <c r="G47" s="71" t="s">
        <v>177</v>
      </c>
      <c r="H47" s="163">
        <f t="shared" si="3"/>
        <v>5000</v>
      </c>
      <c r="I47" s="135">
        <v>5000</v>
      </c>
      <c r="J47" s="135"/>
      <c r="K47" s="135"/>
      <c r="L47" s="115"/>
      <c r="M47" s="115"/>
    </row>
    <row r="48" spans="2:12" ht="43.5" customHeight="1">
      <c r="B48" s="116"/>
      <c r="C48" s="69"/>
      <c r="D48" s="70"/>
      <c r="E48" s="110" t="s">
        <v>124</v>
      </c>
      <c r="F48" s="103"/>
      <c r="G48" s="103"/>
      <c r="H48" s="135">
        <f>H46+H42</f>
        <v>6001962</v>
      </c>
      <c r="I48" s="135">
        <f>I42+I46+I47</f>
        <v>6006962</v>
      </c>
      <c r="J48" s="135">
        <f>J42+J46+J47</f>
        <v>0</v>
      </c>
      <c r="K48" s="135">
        <f>K42+K46+K47</f>
        <v>0</v>
      </c>
      <c r="L48" s="61"/>
    </row>
    <row r="49" spans="2:12" ht="87" customHeight="1">
      <c r="B49" s="112" t="s">
        <v>84</v>
      </c>
      <c r="C49" s="112"/>
      <c r="D49" s="104"/>
      <c r="E49" s="113" t="s">
        <v>87</v>
      </c>
      <c r="F49" s="88"/>
      <c r="G49" s="88"/>
      <c r="H49" s="134"/>
      <c r="I49" s="135"/>
      <c r="J49" s="135"/>
      <c r="K49" s="135"/>
      <c r="L49" s="15"/>
    </row>
    <row r="50" spans="2:12" ht="81.75" customHeight="1">
      <c r="B50" s="112" t="s">
        <v>86</v>
      </c>
      <c r="C50" s="112"/>
      <c r="D50" s="103"/>
      <c r="E50" s="113" t="s">
        <v>87</v>
      </c>
      <c r="F50" s="88"/>
      <c r="G50" s="88"/>
      <c r="H50" s="134"/>
      <c r="I50" s="135"/>
      <c r="J50" s="135"/>
      <c r="K50" s="135"/>
      <c r="L50" s="15"/>
    </row>
    <row r="51" spans="2:12" ht="76.5" customHeight="1">
      <c r="B51" s="116">
        <v>1014082</v>
      </c>
      <c r="C51" s="69">
        <v>4082</v>
      </c>
      <c r="D51" s="106" t="s">
        <v>38</v>
      </c>
      <c r="E51" s="71" t="s">
        <v>103</v>
      </c>
      <c r="F51" s="96" t="s">
        <v>157</v>
      </c>
      <c r="G51" s="88" t="s">
        <v>165</v>
      </c>
      <c r="H51" s="156">
        <f>I51+J51</f>
        <v>219050</v>
      </c>
      <c r="I51" s="157">
        <v>219050</v>
      </c>
      <c r="J51" s="157"/>
      <c r="K51" s="157"/>
      <c r="L51" s="15"/>
    </row>
    <row r="52" spans="2:12" ht="33.75" customHeight="1">
      <c r="B52" s="117"/>
      <c r="C52" s="117"/>
      <c r="D52" s="118"/>
      <c r="E52" s="113" t="s">
        <v>124</v>
      </c>
      <c r="F52" s="88"/>
      <c r="G52" s="88"/>
      <c r="H52" s="134">
        <f>I52+J52</f>
        <v>219050</v>
      </c>
      <c r="I52" s="135">
        <f>I51</f>
        <v>219050</v>
      </c>
      <c r="J52" s="135">
        <f>J51</f>
        <v>0</v>
      </c>
      <c r="K52" s="135">
        <f>K51</f>
        <v>0</v>
      </c>
      <c r="L52" s="15"/>
    </row>
    <row r="53" spans="2:12" ht="39" customHeight="1">
      <c r="B53" s="105"/>
      <c r="C53" s="105"/>
      <c r="D53" s="106"/>
      <c r="E53" s="113" t="s">
        <v>135</v>
      </c>
      <c r="F53" s="96"/>
      <c r="G53" s="96"/>
      <c r="H53" s="134">
        <f>I53+J53</f>
        <v>28054132</v>
      </c>
      <c r="I53" s="135">
        <f>I39+I48+I52</f>
        <v>27949132</v>
      </c>
      <c r="J53" s="135">
        <f>J39+J48+J52</f>
        <v>105000</v>
      </c>
      <c r="K53" s="135">
        <f>K39+K48+K52</f>
        <v>0</v>
      </c>
      <c r="L53" s="15"/>
    </row>
    <row r="54" spans="2:12" ht="57.75" customHeight="1">
      <c r="B54" s="154"/>
      <c r="C54" s="154"/>
      <c r="D54" s="154"/>
      <c r="E54" s="168"/>
      <c r="F54" s="154"/>
      <c r="G54" s="130"/>
      <c r="H54" s="173"/>
      <c r="I54" s="119"/>
      <c r="J54" s="119"/>
      <c r="K54" s="119"/>
      <c r="L54" s="15"/>
    </row>
    <row r="55" spans="2:12" ht="2.25" customHeight="1">
      <c r="B55" s="155"/>
      <c r="C55" s="155"/>
      <c r="D55" s="155"/>
      <c r="E55" s="168"/>
      <c r="F55" s="155"/>
      <c r="G55" s="130"/>
      <c r="H55" s="145"/>
      <c r="I55" s="119"/>
      <c r="J55" s="120"/>
      <c r="K55" s="120"/>
      <c r="L55" s="15"/>
    </row>
    <row r="56" spans="2:12" ht="0.75" customHeight="1">
      <c r="B56" s="155"/>
      <c r="C56" s="155"/>
      <c r="D56" s="155"/>
      <c r="E56" s="168"/>
      <c r="F56" s="155"/>
      <c r="G56" s="130"/>
      <c r="H56" s="173"/>
      <c r="I56" s="119"/>
      <c r="J56" s="119"/>
      <c r="K56" s="119"/>
      <c r="L56" s="15"/>
    </row>
    <row r="57" spans="2:12" ht="42" customHeight="1">
      <c r="B57" s="174" t="s">
        <v>137</v>
      </c>
      <c r="C57" s="174"/>
      <c r="D57" s="174"/>
      <c r="E57" s="174"/>
      <c r="F57" s="155"/>
      <c r="G57" s="181" t="s">
        <v>138</v>
      </c>
      <c r="H57" s="181"/>
      <c r="I57" s="181"/>
      <c r="J57" s="120"/>
      <c r="K57" s="120"/>
      <c r="L57" s="15"/>
    </row>
    <row r="58" spans="2:12" ht="18.75">
      <c r="B58" s="15"/>
      <c r="C58" s="55" t="s">
        <v>3</v>
      </c>
      <c r="D58" s="55"/>
      <c r="E58" s="55"/>
      <c r="F58" s="55"/>
      <c r="G58" s="55"/>
      <c r="H58" s="55"/>
      <c r="I58" s="56"/>
      <c r="J58" s="57"/>
      <c r="K58" s="57"/>
      <c r="L58" s="15"/>
    </row>
    <row r="59" spans="2:12" ht="18.75">
      <c r="B59" s="15"/>
      <c r="C59" s="15"/>
      <c r="D59" s="15"/>
      <c r="E59" s="15"/>
      <c r="F59" s="15"/>
      <c r="G59" s="15"/>
      <c r="H59" s="15"/>
      <c r="I59" s="58"/>
      <c r="J59" s="59"/>
      <c r="K59" s="59"/>
      <c r="L59" s="15"/>
    </row>
    <row r="60" spans="2:12" ht="18.75">
      <c r="B60" s="15"/>
      <c r="C60" s="15"/>
      <c r="D60" s="15"/>
      <c r="E60" s="125"/>
      <c r="F60" s="15"/>
      <c r="G60" s="15"/>
      <c r="H60" s="15"/>
      <c r="I60" s="58"/>
      <c r="J60" s="146"/>
      <c r="K60" s="147"/>
      <c r="L60" s="148"/>
    </row>
    <row r="61" spans="2:12" ht="22.5">
      <c r="B61" s="15"/>
      <c r="C61" s="15"/>
      <c r="D61" s="15"/>
      <c r="E61" s="15"/>
      <c r="F61" s="15"/>
      <c r="G61" s="15"/>
      <c r="H61" s="15"/>
      <c r="I61" s="60"/>
      <c r="J61" s="147"/>
      <c r="K61" s="149"/>
      <c r="L61" s="148"/>
    </row>
    <row r="62" spans="2:12" ht="18.75">
      <c r="B62" s="15"/>
      <c r="C62" s="15"/>
      <c r="D62" s="122"/>
      <c r="E62" s="15"/>
      <c r="F62" s="15"/>
      <c r="G62" s="15"/>
      <c r="H62" s="15"/>
      <c r="I62" s="59"/>
      <c r="J62" s="150"/>
      <c r="K62" s="150"/>
      <c r="L62" s="148"/>
    </row>
    <row r="63" spans="2:12" ht="18.75">
      <c r="B63" s="15"/>
      <c r="C63" s="15"/>
      <c r="D63" s="122"/>
      <c r="E63" s="15"/>
      <c r="F63" s="15"/>
      <c r="G63" s="15"/>
      <c r="H63" s="15"/>
      <c r="I63" s="59"/>
      <c r="J63" s="60"/>
      <c r="K63" s="59"/>
      <c r="L63" s="15"/>
    </row>
    <row r="64" ht="12.75">
      <c r="D64" s="123"/>
    </row>
    <row r="65" spans="4:10" ht="18.75">
      <c r="D65" s="122"/>
      <c r="I65" s="126"/>
      <c r="J65" s="126"/>
    </row>
    <row r="66" ht="18.75">
      <c r="D66" s="122"/>
    </row>
    <row r="67" ht="18.75">
      <c r="D67" s="122"/>
    </row>
    <row r="68" ht="18.75">
      <c r="D68" s="122"/>
    </row>
    <row r="69" ht="18.75">
      <c r="D69" s="122"/>
    </row>
    <row r="70" ht="18.75">
      <c r="D70" s="122"/>
    </row>
    <row r="71" ht="18.75">
      <c r="D71" s="122"/>
    </row>
    <row r="72" ht="18.75">
      <c r="D72" s="122"/>
    </row>
    <row r="73" ht="18.75">
      <c r="D73" s="15"/>
    </row>
    <row r="74" ht="18.75">
      <c r="D74" s="122"/>
    </row>
    <row r="75" ht="18.75">
      <c r="D75" s="122"/>
    </row>
    <row r="76" ht="18.75">
      <c r="D76" s="122"/>
    </row>
    <row r="77" ht="18.75">
      <c r="D77" s="122"/>
    </row>
    <row r="78" ht="18.75">
      <c r="D78" s="122"/>
    </row>
    <row r="79" ht="18.75">
      <c r="D79" s="122"/>
    </row>
    <row r="80" ht="18.75">
      <c r="D80" s="122"/>
    </row>
    <row r="81" ht="18.75">
      <c r="D81" s="122"/>
    </row>
    <row r="82" ht="18.75">
      <c r="D82" s="122"/>
    </row>
    <row r="84" ht="23.25">
      <c r="D84" s="7"/>
    </row>
    <row r="85" ht="18.75">
      <c r="D85" s="122"/>
    </row>
    <row r="86" ht="18.75">
      <c r="D86" s="15"/>
    </row>
    <row r="90" spans="4:5" ht="30">
      <c r="D90" s="121"/>
      <c r="E90" s="124"/>
    </row>
  </sheetData>
  <sheetProtection/>
  <mergeCells count="15">
    <mergeCell ref="M7:M8"/>
    <mergeCell ref="D7:D8"/>
    <mergeCell ref="E7:E8"/>
    <mergeCell ref="F7:F8"/>
    <mergeCell ref="I7:I8"/>
    <mergeCell ref="B4:K4"/>
    <mergeCell ref="C5:D5"/>
    <mergeCell ref="C6:D6"/>
    <mergeCell ref="C7:C8"/>
    <mergeCell ref="B57:E57"/>
    <mergeCell ref="B7:B8"/>
    <mergeCell ref="J7:K7"/>
    <mergeCell ref="G7:G8"/>
    <mergeCell ref="H7:H8"/>
    <mergeCell ref="G57:I57"/>
  </mergeCells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scale="39" r:id="rId1"/>
  <headerFooter differentFirst="1" alignWithMargins="0">
    <oddHeader>&amp;RПродовження додатка 7</oddHeader>
  </headerFooter>
  <rowBreaks count="1" manualBreakCount="1">
    <brk id="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191" t="s">
        <v>74</v>
      </c>
      <c r="F4" s="191"/>
      <c r="G4" s="191"/>
      <c r="H4" s="191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175" t="s">
        <v>13</v>
      </c>
      <c r="C6" s="189" t="s">
        <v>8</v>
      </c>
      <c r="D6" s="175" t="s">
        <v>14</v>
      </c>
      <c r="E6" s="179" t="s">
        <v>15</v>
      </c>
      <c r="F6" s="179" t="s">
        <v>16</v>
      </c>
      <c r="G6" s="179" t="s">
        <v>0</v>
      </c>
      <c r="H6" s="179" t="s">
        <v>1</v>
      </c>
      <c r="I6" s="179" t="s">
        <v>17</v>
      </c>
      <c r="K6" s="182"/>
    </row>
    <row r="7" spans="2:11" ht="133.5" customHeight="1" thickBot="1">
      <c r="B7" s="176"/>
      <c r="C7" s="192"/>
      <c r="D7" s="194"/>
      <c r="E7" s="180"/>
      <c r="F7" s="180"/>
      <c r="G7" s="180"/>
      <c r="H7" s="180"/>
      <c r="I7" s="180"/>
      <c r="K7" s="182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193" t="s">
        <v>50</v>
      </c>
      <c r="D35" s="193"/>
      <c r="E35" s="193"/>
      <c r="F35" s="193"/>
      <c r="G35" s="12"/>
      <c r="H35" s="13"/>
      <c r="I35" s="2"/>
    </row>
    <row r="36" spans="3:9" ht="23.25">
      <c r="C36" s="193"/>
      <c r="D36" s="193"/>
      <c r="E36" s="193"/>
      <c r="F36" s="193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C35:F36"/>
    <mergeCell ref="K6:K7"/>
    <mergeCell ref="D6:D7"/>
    <mergeCell ref="E6:E7"/>
    <mergeCell ref="I6:I7"/>
    <mergeCell ref="E4:H4"/>
    <mergeCell ref="F6:F7"/>
    <mergeCell ref="G6:G7"/>
    <mergeCell ref="C6:C7"/>
    <mergeCell ref="B6:B7"/>
    <mergeCell ref="H6:H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2021-12-29T12:13:54Z</cp:lastPrinted>
  <dcterms:created xsi:type="dcterms:W3CDTF">2009-12-17T12:30:57Z</dcterms:created>
  <dcterms:modified xsi:type="dcterms:W3CDTF">2021-12-30T06:59:41Z</dcterms:modified>
  <cp:category/>
  <cp:version/>
  <cp:contentType/>
  <cp:contentStatus/>
</cp:coreProperties>
</file>