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1-5,1" sheetId="1" r:id="rId1"/>
    <sheet name="5,2" sheetId="2" r:id="rId2"/>
    <sheet name="5,3" sheetId="3" r:id="rId3"/>
    <sheet name="5,4" sheetId="4" r:id="rId4"/>
    <sheet name="5,5" sheetId="5" r:id="rId5"/>
    <sheet name="5,6-6" sheetId="6" r:id="rId6"/>
  </sheets>
  <definedNames>
    <definedName name="_GoBack" localSheetId="0">'1-5,1'!$D$44</definedName>
  </definedNames>
  <calcPr calcId="125725"/>
</workbook>
</file>

<file path=xl/calcChain.xml><?xml version="1.0" encoding="utf-8"?>
<calcChain xmlns="http://schemas.openxmlformats.org/spreadsheetml/2006/main">
  <c r="K55" i="4"/>
  <c r="K54"/>
  <c r="I56"/>
  <c r="K50"/>
  <c r="K51"/>
  <c r="K49"/>
  <c r="I50"/>
  <c r="I51"/>
  <c r="I49"/>
  <c r="K45"/>
  <c r="K44"/>
  <c r="I45"/>
  <c r="I46"/>
  <c r="I44"/>
  <c r="K39"/>
  <c r="K40"/>
  <c r="K38"/>
  <c r="I39"/>
  <c r="I40"/>
  <c r="I41"/>
  <c r="K41" s="1"/>
  <c r="I38"/>
  <c r="E56"/>
  <c r="E55"/>
  <c r="E54"/>
  <c r="E51"/>
  <c r="E50"/>
  <c r="E49"/>
  <c r="E46"/>
  <c r="E45"/>
  <c r="E44"/>
  <c r="E41"/>
  <c r="E40"/>
  <c r="E39"/>
  <c r="E38"/>
  <c r="K34"/>
  <c r="J34"/>
  <c r="K32"/>
  <c r="J32"/>
  <c r="K30"/>
  <c r="J30"/>
  <c r="K27"/>
  <c r="J27"/>
  <c r="K26"/>
  <c r="J26"/>
  <c r="K22"/>
  <c r="I22"/>
  <c r="K20"/>
  <c r="I20"/>
  <c r="K18"/>
  <c r="I18"/>
  <c r="K16"/>
  <c r="I16"/>
  <c r="K15"/>
  <c r="K14"/>
  <c r="I14"/>
  <c r="I15"/>
  <c r="E21"/>
  <c r="E15"/>
  <c r="K13"/>
  <c r="I13"/>
  <c r="K12"/>
  <c r="I12"/>
  <c r="K5"/>
  <c r="J5"/>
  <c r="I5"/>
  <c r="F25" i="3" l="1"/>
  <c r="K28" i="1" l="1"/>
  <c r="D28"/>
  <c r="E28"/>
  <c r="H56" i="4"/>
  <c r="K56" s="1"/>
  <c r="H55"/>
  <c r="H54"/>
  <c r="H51"/>
  <c r="H50"/>
  <c r="H49"/>
  <c r="H46"/>
  <c r="K46" s="1"/>
  <c r="H45"/>
  <c r="H44"/>
  <c r="H41"/>
  <c r="H40"/>
  <c r="H39"/>
  <c r="H38"/>
  <c r="H15"/>
  <c r="I50" i="3"/>
  <c r="I49"/>
  <c r="I48"/>
  <c r="F20" l="1"/>
  <c r="F10"/>
  <c r="J28" i="1"/>
  <c r="M28" s="1"/>
  <c r="G28"/>
  <c r="H28"/>
  <c r="L10" i="3"/>
  <c r="I10"/>
  <c r="E4" i="2"/>
  <c r="E16"/>
  <c r="E9"/>
  <c r="D9"/>
  <c r="F11"/>
  <c r="M31" i="1"/>
  <c r="I31"/>
  <c r="I28" s="1"/>
  <c r="F31"/>
  <c r="F28" s="1"/>
  <c r="G7" i="5" l="1"/>
  <c r="H69" i="4"/>
  <c r="H67"/>
  <c r="H65"/>
  <c r="H64"/>
  <c r="H62"/>
  <c r="H61"/>
  <c r="H60"/>
  <c r="H59"/>
  <c r="H21"/>
  <c r="K59" i="3"/>
  <c r="L59" s="1"/>
  <c r="K60"/>
  <c r="L60" s="1"/>
  <c r="K61"/>
  <c r="L61" s="1"/>
  <c r="K63"/>
  <c r="L63" s="1"/>
  <c r="K64"/>
  <c r="L64" s="1"/>
  <c r="K66"/>
  <c r="L66" s="1"/>
  <c r="K68"/>
  <c r="L68" s="1"/>
  <c r="K58"/>
  <c r="L58" s="1"/>
  <c r="I63"/>
  <c r="I64"/>
  <c r="I66"/>
  <c r="I68"/>
  <c r="I60"/>
  <c r="I61"/>
  <c r="I59"/>
  <c r="I58"/>
  <c r="F59"/>
  <c r="F60"/>
  <c r="F61"/>
  <c r="F63"/>
  <c r="F64"/>
  <c r="F66"/>
  <c r="F68"/>
  <c r="F58"/>
  <c r="J38"/>
  <c r="K38"/>
  <c r="J39"/>
  <c r="K39"/>
  <c r="J40"/>
  <c r="K40"/>
  <c r="J43"/>
  <c r="K43"/>
  <c r="J44"/>
  <c r="K44"/>
  <c r="J45"/>
  <c r="K45"/>
  <c r="J47"/>
  <c r="K47"/>
  <c r="J48"/>
  <c r="K48"/>
  <c r="J49"/>
  <c r="K49"/>
  <c r="J50"/>
  <c r="K50"/>
  <c r="J53"/>
  <c r="K53"/>
  <c r="J54"/>
  <c r="K54"/>
  <c r="J55"/>
  <c r="K55"/>
  <c r="K37"/>
  <c r="J37"/>
  <c r="I38"/>
  <c r="I39"/>
  <c r="I40"/>
  <c r="I43"/>
  <c r="I44"/>
  <c r="I45"/>
  <c r="I47"/>
  <c r="I53"/>
  <c r="I54"/>
  <c r="I55"/>
  <c r="I37"/>
  <c r="F38"/>
  <c r="F39"/>
  <c r="F40"/>
  <c r="F43"/>
  <c r="F44"/>
  <c r="F45"/>
  <c r="F47"/>
  <c r="F48"/>
  <c r="F49"/>
  <c r="F50"/>
  <c r="F53"/>
  <c r="F54"/>
  <c r="F55"/>
  <c r="F37"/>
  <c r="L37" s="1"/>
  <c r="F9" i="2"/>
  <c r="F14"/>
  <c r="L40" i="3" l="1"/>
  <c r="L38"/>
  <c r="L55"/>
  <c r="L54"/>
  <c r="L53"/>
  <c r="L50"/>
  <c r="L48"/>
  <c r="L49"/>
  <c r="L47"/>
  <c r="L45"/>
  <c r="L44"/>
  <c r="L43"/>
  <c r="L39"/>
</calcChain>
</file>

<file path=xl/sharedStrings.xml><?xml version="1.0" encoding="utf-8"?>
<sst xmlns="http://schemas.openxmlformats.org/spreadsheetml/2006/main" count="429" uniqueCount="175">
  <si>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</si>
  <si>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</si>
  <si>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</si>
  <si>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</si>
  <si>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</si>
  <si>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</si>
  <si>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</si>
  <si>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</si>
  <si>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</si>
  <si>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</si>
  <si>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</si>
  <si>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</si>
  <si>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</si>
  <si>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</si>
  <si>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</si>
  <si>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</si>
  <si>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</si>
  <si>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</si>
  <si>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</si>
  <si>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</si>
  <si>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</si>
  <si>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</si>
  <si>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</si>
  <si>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</si>
  <si>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</si>
  <si>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1.2 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</si>
  <si>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</si>
  <si>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року: надходження коштів в кінці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</si>
  <si>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</si>
  <si>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</si>
  <si>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</si>
  <si>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</si>
  <si>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</si>
  <si>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</si>
  <si>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</si>
  <si>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</si>
  <si>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</si>
  <si>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</si>
  <si>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</si>
  <si>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</si>
  <si>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</si>
  <si>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</si>
  <si>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</si>
  <si>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</si>
  <si>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</si>
  <si>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t>продукту </t>
  </si>
  <si>
    <t>ефективності </t>
  </si>
  <si>
    <t>якості</t>
  </si>
  <si>
    <t>____________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</si>
  <si>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</si>
  <si>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</si>
  <si>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  4.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</si>
  <si>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</si>
  <si>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</si>
  <si>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</si>
  <si>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</si>
  <si>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</si>
  <si>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</si>
  <si>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</si>
  <si>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</si>
  <si>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</si>
  <si>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</si>
  <si>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</si>
  <si>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</si>
  <si>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</si>
  <si>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</si>
  <si>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</si>
  <si>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</si>
  <si>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</si>
  <si>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</si>
  <si>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</si>
  <si>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</si>
  <si>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</si>
  <si>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</si>
  <si>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</si>
  <si>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</si>
  <si>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</si>
  <si>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</si>
  <si>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</si>
  <si>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</si>
  <si>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</si>
  <si>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</si>
  <si>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</si>
  <si>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</si>
  <si>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</si>
  <si>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</si>
  <si>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</si>
  <si>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</si>
  <si>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2.1.</t>
  </si>
  <si>
    <t>2.2.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</si>
  <si>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</si>
  <si>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</si>
  <si>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</si>
  <si>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</si>
  <si>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</si>
  <si>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</si>
  <si>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</si>
  <si>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r>
      <t>Головний бухгалтер</t>
    </r>
    <r>
      <rPr>
        <sz val="12"/>
        <color theme="1"/>
        <rFont val="Times New Roman"/>
        <family val="1"/>
        <charset val="204"/>
      </rPr>
      <t> </t>
    </r>
  </si>
  <si>
    <t xml:space="preserve">5.1 "Виконання бюджетної програми за напрямами використання бюджетних коштів":                                        </t>
  </si>
  <si>
    <t xml:space="preserve"> (тис. грн.) </t>
  </si>
  <si>
    <t xml:space="preserve">Відхилення </t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</si>
  <si>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>______ ____Відділ освіти молоді та спорту виконавчого комітету Баштанської  міської  ради_</t>
    </r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</si>
  <si>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</t>
    </r>
    <r>
      <rPr>
        <u/>
        <sz val="12"/>
        <color theme="1"/>
        <rFont val="Times New Roman"/>
        <family val="1"/>
        <charset val="204"/>
      </rPr>
      <t>__Відділ освіти молоді та спорту виконавчого комітету Баштанської  міської  ради</t>
    </r>
    <r>
      <rPr>
        <sz val="12"/>
        <color theme="1"/>
        <rFont val="Times New Roman"/>
        <family val="1"/>
        <charset val="204"/>
      </rPr>
      <t>___</t>
    </r>
  </si>
  <si>
    <t>Забезпечити залучення та надання належних умов виховання дітей в умовах позашкільної освіти</t>
  </si>
  <si>
    <t>ЗЗабезпечення збереження  енергоресурсів</t>
  </si>
  <si>
    <t>1.3 </t>
  </si>
  <si>
    <t>Проведення капітального  ремонту  приміщень та інших обєктів</t>
  </si>
  <si>
    <t>Пояснення причин відхилення касових видатків (наданих кредитів) за напрямом використання бюджетних коштів від планового показника:  заплановані роботи в  2018 році не проводилися.</t>
  </si>
  <si>
    <t>Придбання   обладнання   і предметів довгострокового користування</t>
  </si>
  <si>
    <t>затрат</t>
  </si>
  <si>
    <t>Обсяги  видатків  на придбання предметів довгострокового користування (в розрізі їх  видів)</t>
  </si>
  <si>
    <t>продукту</t>
  </si>
  <si>
    <t>кількість одиниць  придбаного обладанання</t>
  </si>
  <si>
    <t>ефективності</t>
  </si>
  <si>
    <t>Середні  витрати на придбання одиниці  обладанання</t>
  </si>
  <si>
    <t>Рівень оновлення матеріально-технічної  бази  у порівняні з  минулим  роком</t>
  </si>
  <si>
    <t>Забезпечення збереження  енергоресурсів</t>
  </si>
  <si>
    <t>Обсяг видатків на  оплату енергоносіїв  та  комунальних  послуг -всього  з них</t>
  </si>
  <si>
    <t>-водопостачання та водовідведення</t>
  </si>
  <si>
    <t>-електроенергія</t>
  </si>
  <si>
    <t>-природний газ</t>
  </si>
  <si>
    <t>Обсяг споживання енергоресурсів , натуральні одиниці - всього</t>
  </si>
  <si>
    <t>Середнє споживання комунальних  послуг  та енергоносіїв в т.ч.</t>
  </si>
  <si>
    <t>Річна  економія витрачання енергоресурсів в натуральному  виразі в т..ч.</t>
  </si>
  <si>
    <t>-водопостачаня та водовідведення</t>
  </si>
  <si>
    <t xml:space="preserve"> </t>
  </si>
  <si>
    <t>Затрат</t>
  </si>
  <si>
    <t>Обсяг видатків на проведення капітального ремонту приміщень  у розрізі їх видів</t>
  </si>
  <si>
    <t>капітальний ремонт  приміщень</t>
  </si>
  <si>
    <t>площа  яка  потребує капітального ремонту</t>
  </si>
  <si>
    <t>Продукту</t>
  </si>
  <si>
    <t>Кількість установ в яких планується проведення капітального ремонту</t>
  </si>
  <si>
    <t>Площа  на  якій  планується проведення капітального ремонту приміщень</t>
  </si>
  <si>
    <t>Ефективності</t>
  </si>
  <si>
    <t>Середні витрати на продедення  капітального ремонту  приміщень</t>
  </si>
  <si>
    <t>Якості</t>
  </si>
  <si>
    <t>% площі на якій планується  проведення капітального ремонту до площі  що  потребує капітального ремонту</t>
  </si>
  <si>
    <t>Економія кошітв виникла в зв"язку з перенесенням термінів виконання робіт капітального ремонту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</si>
  <si>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ПЦМ застосовується з липня 2017 року  </t>
  </si>
  <si>
    <t>_________                                           Н.М.Костіна</t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</si>
  <si>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</si>
  <si>
    <r>
      <t>3. __</t>
    </r>
    <r>
      <rPr>
        <u/>
        <sz val="12"/>
        <color theme="1"/>
        <rFont val="Times New Roman"/>
        <family val="1"/>
        <charset val="204"/>
      </rPr>
      <t>0615030</t>
    </r>
    <r>
      <rPr>
        <sz val="12"/>
        <color theme="1"/>
        <rFont val="Times New Roman"/>
        <family val="1"/>
        <charset val="204"/>
      </rPr>
      <t>_____ __</t>
    </r>
    <r>
      <rPr>
        <u/>
        <sz val="12"/>
        <color theme="1"/>
        <rFont val="Times New Roman"/>
        <family val="1"/>
        <charset val="204"/>
      </rPr>
      <t>0810</t>
    </r>
    <r>
      <rPr>
        <sz val="12"/>
        <color theme="1"/>
        <rFont val="Times New Roman"/>
        <family val="1"/>
        <charset val="204"/>
      </rPr>
      <t>____Розвиток дитячо-юнацького та резервного спорту</t>
    </r>
  </si>
  <si>
    <r>
      <t xml:space="preserve">                                        </t>
    </r>
    <r>
      <rPr>
        <u/>
        <sz val="12"/>
        <color theme="1"/>
        <rFont val="Times New Roman"/>
        <family val="1"/>
        <charset val="204"/>
      </rPr>
      <t>___________________________________</t>
    </r>
    <r>
      <rPr>
        <sz val="12"/>
        <color theme="1"/>
        <rFont val="Times New Roman"/>
        <family val="1"/>
        <charset val="204"/>
      </rPr>
      <t xml:space="preserve"> </t>
    </r>
  </si>
  <si>
    <t>Створення необхідних  умов для  гармонійного виховання ,фізичного розвитку ,повноцінного оздоровлення ,змістовного відпочинку  і дозвілля дітей  та молоді , самореалізації ,набуття навичок здорового способу життя , підготовки  спортсменів для 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</si>
  <si>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</si>
  <si>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</si>
  <si>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 xml:space="preserve">у тому числі тренерів  ,з них </t>
  </si>
  <si>
    <t>чоловіки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</si>
  <si>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</si>
  <si>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</si>
  <si>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</si>
  <si>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 xml:space="preserve"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осіб, з них 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</si>
  <si>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у регіональних спортивних змаганнях, осіб</t>
  </si>
  <si>
    <t>спортивне обладнання</t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</si>
  <si>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 надання  рівних можливостей дівчатам  та хлопцям в сфері   гармонійного виховання ,фізичного розвитку ,повноцінного оздоровлення ,змістовного відпочинку  і дозвілля дітей  та молоді , самореалізації ,набуття навичок здорового способу життя , підготовки  спортсменів для  резервного спорту________</t>
    </r>
    <r>
      <rPr>
        <sz val="12"/>
        <color theme="1"/>
        <rFont val="Times New Roman"/>
        <family val="1"/>
        <charset val="204"/>
      </rPr>
      <t>__________________________________________________</t>
    </r>
  </si>
  <si>
    <t>Пояснення щодо розбіжностей між фактичними та плановими результативними показниками: розбіжність за рахунок проведених торгів через систему Прозорро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</si>
  <si>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показники змінилися для забезпечення зросту мін.з.пл.</t>
  </si>
  <si>
    <t>Пояснення щодо динаміки результативних показників за відповідним напрямом використання бюджетних коштів</t>
  </si>
  <si>
    <t xml:space="preserve">компютерне обладнання </t>
  </si>
  <si>
    <t>Пояснення щодо динаміки результативних показників за відповідним напрямом використання бюджетних коштів: 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</si>
  <si>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</t>
  </si>
  <si>
    <t xml:space="preserve">за 2020  рік </t>
  </si>
  <si>
    <t>Пояснення щодо причин відхилення касових видатків (наданих кредитів) від планового показника: за рахунок загального фонду відхилення склалися по заробітній платі з нарахуванням за рахунок вакантних посад, по комунальним послугам - економне витрачанням енергоносіїв, по іншим видаткам-економне витрачання від затверджених асигнувань на 2020рік.</t>
  </si>
  <si>
    <t>Пояснення причин відхилення касових видатків (наданих кредитів) за напрямом використання бюджетних коштів від планового показника: за рахунок загального фонду відхилення склалися по заробітній платі з нарахуванням за рахунок вакантних посад, по іншим видаткам-економне витрачання від затверджених асигнувань на 2020рік.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</si>
  <si>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економне витрачання  затверджених асигнувань на комунальні видатки  на 2020 рік.</t>
  </si>
  <si>
    <t>Пояснення причин наявності залишку надходжень спеціального фонду,інших надходжень, на кінець року ,  благодійної допомоги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</si>
  <si>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</t>
  </si>
  <si>
    <t xml:space="preserve">кількість груп </t>
  </si>
  <si>
    <t xml:space="preserve">Пояснення щодо розбіжностей між фактичними та плановими результативними показниками: розбіжність обсягу  видатків пояснюється зменшенням фінансування в період запровадженого карантину в закладах освіти. </t>
  </si>
  <si>
    <t>Пояснення щодо розбіжностей між фактичними та плановими результативними показниками: збільшення середніх витрат на 1 дитину, за рахунок зменшення касових видатків до  затверджених асигнувань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</si>
  <si>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економне витрачання від затверджених асигнувань на комунальні видатки  на 2020 рік,та зменшенням використання в період карантину з березня по липень 2020 р.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</si>
  <si>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відбулося зменшення споживання водопостачання , електроенергії та природного газу</t>
  </si>
  <si>
    <t>Пояснення щодо причин відхилення фактичних надходжень від планового показника відхилення за рахунок зменшення ціни за одиницю товару.</t>
  </si>
  <si>
    <t>01 лютого 2021 року</t>
  </si>
  <si>
    <t xml:space="preserve">Пояснення причин відхилення фактичних обсягів надходжень від планових:заплановано на звітній рік  з урахуванням залишку коштів на кінець 2019 року, через що відбулось відхилення між надходження за  звітний рік та планом на 2020 рік.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</si>
</sst>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0.00"/>
    <numFmt numFmtId="166" formatCode="#0.0000"/>
    <numFmt numFmtId="167" formatCode="#0.000000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0" fillId="0" borderId="0" xfId="0" applyBorder="1"/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1" xfId="0" applyBorder="1"/>
    <xf numFmtId="0" fontId="0" fillId="0" borderId="14" xfId="0" applyBorder="1"/>
    <xf numFmtId="0" fontId="16" fillId="0" borderId="14" xfId="0" applyFont="1" applyBorder="1" applyAlignment="1">
      <alignment vertical="top" wrapText="1"/>
    </xf>
    <xf numFmtId="0" fontId="12" fillId="0" borderId="14" xfId="0" applyFont="1" applyBorder="1"/>
    <xf numFmtId="0" fontId="1" fillId="0" borderId="0" xfId="0" applyFont="1"/>
    <xf numFmtId="0" fontId="17" fillId="0" borderId="20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7" fillId="0" borderId="16" xfId="0" applyNumberFormat="1" applyFont="1" applyBorder="1" applyAlignment="1">
      <alignment vertical="top" wrapText="1"/>
    </xf>
    <xf numFmtId="165" fontId="13" fillId="0" borderId="0" xfId="0" applyNumberFormat="1" applyFont="1" applyBorder="1" applyAlignment="1">
      <alignment vertical="center" wrapText="1"/>
    </xf>
    <xf numFmtId="165" fontId="15" fillId="0" borderId="0" xfId="0" applyNumberFormat="1" applyFont="1" applyBorder="1" applyAlignment="1">
      <alignment vertical="center" wrapText="1"/>
    </xf>
    <xf numFmtId="0" fontId="5" fillId="0" borderId="14" xfId="0" applyFont="1" applyBorder="1"/>
    <xf numFmtId="0" fontId="5" fillId="0" borderId="0" xfId="0" applyFont="1"/>
    <xf numFmtId="165" fontId="18" fillId="0" borderId="14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0" fontId="5" fillId="0" borderId="21" xfId="0" applyFont="1" applyBorder="1"/>
    <xf numFmtId="0" fontId="18" fillId="0" borderId="22" xfId="0" applyNumberFormat="1" applyFont="1" applyBorder="1" applyAlignment="1">
      <alignment vertical="top" wrapText="1"/>
    </xf>
    <xf numFmtId="165" fontId="18" fillId="0" borderId="21" xfId="0" applyNumberFormat="1" applyFont="1" applyBorder="1" applyAlignment="1">
      <alignment vertical="center" wrapText="1"/>
    </xf>
    <xf numFmtId="49" fontId="17" fillId="0" borderId="22" xfId="0" applyNumberFormat="1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49" fontId="17" fillId="0" borderId="14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" fillId="0" borderId="14" xfId="0" applyFont="1" applyBorder="1"/>
    <xf numFmtId="0" fontId="17" fillId="0" borderId="0" xfId="0" applyNumberFormat="1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165" fontId="18" fillId="0" borderId="0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66" fontId="18" fillId="0" borderId="14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165" fontId="18" fillId="0" borderId="14" xfId="0" applyNumberFormat="1" applyFont="1" applyBorder="1" applyAlignment="1">
      <alignment horizontal="right" vertical="center" wrapText="1"/>
    </xf>
    <xf numFmtId="167" fontId="18" fillId="0" borderId="14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vertical="top" wrapText="1"/>
    </xf>
    <xf numFmtId="165" fontId="18" fillId="0" borderId="14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 vertical="top" wrapText="1"/>
    </xf>
    <xf numFmtId="165" fontId="17" fillId="0" borderId="25" xfId="0" applyNumberFormat="1" applyFont="1" applyBorder="1" applyAlignment="1">
      <alignment vertical="center" wrapText="1"/>
    </xf>
    <xf numFmtId="165" fontId="18" fillId="0" borderId="25" xfId="0" applyNumberFormat="1" applyFont="1" applyBorder="1" applyAlignment="1">
      <alignment vertical="center" wrapText="1"/>
    </xf>
    <xf numFmtId="10" fontId="5" fillId="0" borderId="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7" fillId="0" borderId="16" xfId="0" applyNumberFormat="1" applyFont="1" applyBorder="1" applyAlignment="1">
      <alignment horizontal="center" vertical="top" wrapText="1"/>
    </xf>
    <xf numFmtId="0" fontId="17" fillId="0" borderId="18" xfId="0" applyNumberFormat="1" applyFont="1" applyBorder="1" applyAlignment="1">
      <alignment horizontal="center" vertical="top" wrapText="1"/>
    </xf>
    <xf numFmtId="0" fontId="17" fillId="0" borderId="17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center" vertical="top" wrapText="1"/>
    </xf>
    <xf numFmtId="0" fontId="17" fillId="0" borderId="24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16" fontId="5" fillId="0" borderId="14" xfId="0" applyNumberFormat="1" applyFont="1" applyBorder="1" applyAlignment="1">
      <alignment horizontal="center" vertical="top" wrapText="1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opLeftCell="A27" workbookViewId="0">
      <selection activeCell="O29" sqref="O29"/>
    </sheetView>
  </sheetViews>
  <sheetFormatPr defaultRowHeight="15"/>
  <cols>
    <col min="1" max="1" width="3.85546875" customWidth="1"/>
    <col min="2" max="2" width="4" customWidth="1"/>
    <col min="3" max="3" width="38.28515625" customWidth="1"/>
    <col min="12" max="12" width="2.5703125" customWidth="1"/>
  </cols>
  <sheetData>
    <row r="1" spans="1:14" ht="17.25" hidden="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4"/>
    </row>
    <row r="2" spans="1:14" ht="8.25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0"/>
      <c r="L2" s="80"/>
      <c r="M2" s="80"/>
      <c r="N2" s="80"/>
    </row>
    <row r="3" spans="1:14" hidden="1"/>
    <row r="4" spans="1:14" hidden="1"/>
    <row r="5" spans="1:14" ht="17.2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6.5" customHeight="1">
      <c r="A6" s="85" t="s">
        <v>161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" hidden="1" customHeight="1">
      <c r="A7" s="3"/>
    </row>
    <row r="8" spans="1:14" hidden="1">
      <c r="A8" s="3"/>
    </row>
    <row r="9" spans="1:14" ht="17.45" customHeight="1">
      <c r="A9" s="83" t="s">
        <v>101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5"/>
      <c r="M9" s="5"/>
    </row>
    <row r="10" spans="1:14" ht="14.45" customHeight="1">
      <c r="A10" s="87" t="s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5"/>
      <c r="M10" s="5"/>
    </row>
    <row r="11" spans="1:14" ht="14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5"/>
      <c r="M11" s="5"/>
    </row>
    <row r="12" spans="1:14" ht="16.149999999999999" customHeight="1">
      <c r="A12" s="83" t="s">
        <v>102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5"/>
      <c r="M12" s="5"/>
    </row>
    <row r="13" spans="1:14" ht="12" customHeight="1">
      <c r="A13" s="87" t="s">
        <v>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5"/>
      <c r="M13" s="5"/>
    </row>
    <row r="14" spans="1:14" ht="0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5"/>
      <c r="M14" s="5"/>
    </row>
    <row r="15" spans="1:14" ht="19.5" customHeight="1">
      <c r="A15" s="84" t="s">
        <v>141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5.75" hidden="1" customHeight="1">
      <c r="A16" s="84" t="s">
        <v>142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4" ht="14.45" customHeight="1">
      <c r="A17" s="86" t="s">
        <v>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5"/>
      <c r="M17" s="5"/>
    </row>
    <row r="18" spans="1:14" ht="0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5"/>
      <c r="M18" s="5"/>
    </row>
    <row r="19" spans="1:14" ht="15.6" customHeight="1">
      <c r="A19" s="83" t="s">
        <v>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5"/>
      <c r="M19" s="5"/>
    </row>
    <row r="20" spans="1:14" ht="37.5" customHeight="1">
      <c r="A20" s="88" t="s">
        <v>143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2"/>
    </row>
    <row r="21" spans="1:14" ht="17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5"/>
      <c r="M21" s="5"/>
    </row>
    <row r="22" spans="1:14" ht="18" customHeight="1">
      <c r="A22" s="83" t="s">
        <v>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5"/>
      <c r="M22" s="5"/>
    </row>
    <row r="23" spans="1:14" ht="12.75" hidden="1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5"/>
      <c r="M23" s="5"/>
    </row>
    <row r="24" spans="1:14" ht="16.149999999999999" customHeight="1">
      <c r="A24" s="84" t="s">
        <v>98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16.149999999999999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81" t="s">
        <v>99</v>
      </c>
      <c r="L25" s="81"/>
      <c r="M25" s="81"/>
      <c r="N25" s="6"/>
    </row>
    <row r="26" spans="1:14" ht="15.75">
      <c r="A26" s="5"/>
      <c r="B26" s="79" t="s">
        <v>6</v>
      </c>
      <c r="C26" s="79" t="s">
        <v>7</v>
      </c>
      <c r="D26" s="79" t="s">
        <v>8</v>
      </c>
      <c r="E26" s="79"/>
      <c r="F26" s="79"/>
      <c r="G26" s="79" t="s">
        <v>9</v>
      </c>
      <c r="H26" s="79"/>
      <c r="I26" s="79"/>
      <c r="J26" s="79" t="s">
        <v>10</v>
      </c>
      <c r="K26" s="79"/>
      <c r="L26" s="79"/>
      <c r="M26" s="79"/>
    </row>
    <row r="27" spans="1:14" ht="25.5">
      <c r="A27" s="5"/>
      <c r="B27" s="79"/>
      <c r="C27" s="79"/>
      <c r="D27" s="13" t="s">
        <v>11</v>
      </c>
      <c r="E27" s="13" t="s">
        <v>12</v>
      </c>
      <c r="F27" s="13" t="s">
        <v>13</v>
      </c>
      <c r="G27" s="13" t="s">
        <v>11</v>
      </c>
      <c r="H27" s="13" t="s">
        <v>12</v>
      </c>
      <c r="I27" s="13" t="s">
        <v>13</v>
      </c>
      <c r="J27" s="13" t="s">
        <v>11</v>
      </c>
      <c r="K27" s="79" t="s">
        <v>12</v>
      </c>
      <c r="L27" s="79"/>
      <c r="M27" s="13" t="s">
        <v>13</v>
      </c>
    </row>
    <row r="28" spans="1:14" ht="22.9" customHeight="1">
      <c r="A28" s="5"/>
      <c r="B28" s="13" t="s">
        <v>14</v>
      </c>
      <c r="C28" s="14" t="s">
        <v>15</v>
      </c>
      <c r="D28" s="13">
        <f>D31+D33+D37</f>
        <v>2668.9749999999999</v>
      </c>
      <c r="E28" s="59">
        <f t="shared" ref="E28:I28" si="0">E31+E33+E37</f>
        <v>28.826000000000001</v>
      </c>
      <c r="F28" s="59">
        <f t="shared" si="0"/>
        <v>2697.8009999999999</v>
      </c>
      <c r="G28" s="59">
        <f t="shared" si="0"/>
        <v>2595.3570000000004</v>
      </c>
      <c r="H28" s="59">
        <f t="shared" si="0"/>
        <v>24.503</v>
      </c>
      <c r="I28" s="59">
        <f t="shared" si="0"/>
        <v>2619.8600000000006</v>
      </c>
      <c r="J28" s="59">
        <f>J31+J33+J37</f>
        <v>-73.616000000000014</v>
      </c>
      <c r="K28" s="77">
        <f t="shared" ref="K28" si="1">K31+K33+K37</f>
        <v>-4.3220000000000001</v>
      </c>
      <c r="L28" s="78"/>
      <c r="M28" s="13">
        <f>SUM(J28:L28)</f>
        <v>-77.938000000000017</v>
      </c>
    </row>
    <row r="29" spans="1:14" ht="39.6" customHeight="1">
      <c r="A29" s="5"/>
      <c r="B29" s="79" t="s">
        <v>162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4" ht="15.75">
      <c r="A30" s="5"/>
      <c r="B30" s="14" t="s">
        <v>16</v>
      </c>
      <c r="C30" s="15" t="s">
        <v>17</v>
      </c>
      <c r="D30" s="13" t="s">
        <v>16</v>
      </c>
      <c r="E30" s="13" t="s">
        <v>16</v>
      </c>
      <c r="F30" s="13" t="s">
        <v>16</v>
      </c>
      <c r="G30" s="13" t="s">
        <v>16</v>
      </c>
      <c r="H30" s="13" t="s">
        <v>16</v>
      </c>
      <c r="I30" s="13" t="s">
        <v>16</v>
      </c>
      <c r="J30" s="13" t="s">
        <v>16</v>
      </c>
      <c r="K30" s="79" t="s">
        <v>16</v>
      </c>
      <c r="L30" s="79"/>
      <c r="M30" s="13" t="s">
        <v>16</v>
      </c>
    </row>
    <row r="31" spans="1:14" ht="40.15" customHeight="1">
      <c r="A31" s="5"/>
      <c r="B31" s="13" t="s">
        <v>18</v>
      </c>
      <c r="C31" s="26" t="s">
        <v>144</v>
      </c>
      <c r="D31" s="21">
        <v>2498.1999999999998</v>
      </c>
      <c r="E31" s="21">
        <v>28.826000000000001</v>
      </c>
      <c r="F31" s="21">
        <f>SUM(D31:E31)</f>
        <v>2527.0259999999998</v>
      </c>
      <c r="G31" s="21">
        <v>2460.8560000000002</v>
      </c>
      <c r="H31" s="21">
        <v>24.503</v>
      </c>
      <c r="I31" s="21">
        <f>SUM(G31:H31)</f>
        <v>2485.3590000000004</v>
      </c>
      <c r="J31" s="21">
        <v>-37.343000000000004</v>
      </c>
      <c r="K31" s="77">
        <v>-4.3220000000000001</v>
      </c>
      <c r="L31" s="78"/>
      <c r="M31" s="21">
        <f>SUM(J31:L31)</f>
        <v>-41.665000000000006</v>
      </c>
    </row>
    <row r="32" spans="1:14" ht="39" customHeight="1">
      <c r="A32" s="5"/>
      <c r="B32" s="79" t="s">
        <v>163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3">
      <c r="B33" s="21" t="s">
        <v>25</v>
      </c>
      <c r="C33" s="22" t="s">
        <v>104</v>
      </c>
      <c r="D33" s="21">
        <v>170.77500000000001</v>
      </c>
      <c r="E33" s="21">
        <v>0</v>
      </c>
      <c r="F33" s="21">
        <v>170.77500000000001</v>
      </c>
      <c r="G33" s="21">
        <v>134.501</v>
      </c>
      <c r="H33" s="21">
        <v>0</v>
      </c>
      <c r="I33" s="21">
        <v>134.501</v>
      </c>
      <c r="J33" s="21">
        <v>-36.273000000000003</v>
      </c>
      <c r="K33" s="77">
        <v>0</v>
      </c>
      <c r="L33" s="78"/>
      <c r="M33" s="21">
        <v>-36.273000000000003</v>
      </c>
    </row>
    <row r="34" spans="2:13" ht="24.75" customHeight="1">
      <c r="B34" s="79" t="s">
        <v>164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 ht="25.5" hidden="1">
      <c r="B35" s="21" t="s">
        <v>105</v>
      </c>
      <c r="C35" s="22" t="s">
        <v>106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77">
        <v>0</v>
      </c>
      <c r="L35" s="78"/>
      <c r="M35" s="21">
        <v>0</v>
      </c>
    </row>
    <row r="36" spans="2:13" ht="27" hidden="1" customHeight="1">
      <c r="B36" s="79" t="s">
        <v>107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2:13" hidden="1">
      <c r="B37" s="27"/>
      <c r="C37" s="22"/>
      <c r="D37" s="21"/>
      <c r="E37" s="21"/>
      <c r="F37" s="21"/>
      <c r="G37" s="21"/>
      <c r="H37" s="21"/>
      <c r="I37" s="21"/>
      <c r="J37" s="21"/>
      <c r="K37" s="77"/>
      <c r="L37" s="78"/>
      <c r="M37" s="21"/>
    </row>
    <row r="38" spans="2:13" ht="15.75" hidden="1" customHeigh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</sheetData>
  <mergeCells count="37">
    <mergeCell ref="A24:N24"/>
    <mergeCell ref="A5:N5"/>
    <mergeCell ref="A6:N6"/>
    <mergeCell ref="A15:N15"/>
    <mergeCell ref="A16:N16"/>
    <mergeCell ref="A17:K17"/>
    <mergeCell ref="A18:K18"/>
    <mergeCell ref="A19:K19"/>
    <mergeCell ref="A9:K9"/>
    <mergeCell ref="A10:K10"/>
    <mergeCell ref="A11:K11"/>
    <mergeCell ref="A12:K12"/>
    <mergeCell ref="A13:K13"/>
    <mergeCell ref="A14:K14"/>
    <mergeCell ref="A20:M20"/>
    <mergeCell ref="K2:N2"/>
    <mergeCell ref="K25:M25"/>
    <mergeCell ref="B32:M32"/>
    <mergeCell ref="A21:K21"/>
    <mergeCell ref="A22:K22"/>
    <mergeCell ref="A23:K23"/>
    <mergeCell ref="B26:B27"/>
    <mergeCell ref="C26:C27"/>
    <mergeCell ref="D26:F26"/>
    <mergeCell ref="G26:I26"/>
    <mergeCell ref="J26:M26"/>
    <mergeCell ref="K27:L27"/>
    <mergeCell ref="K28:L28"/>
    <mergeCell ref="B29:M29"/>
    <mergeCell ref="K30:L30"/>
    <mergeCell ref="K31:L31"/>
    <mergeCell ref="K35:L35"/>
    <mergeCell ref="B36:M36"/>
    <mergeCell ref="K37:L37"/>
    <mergeCell ref="B38:M38"/>
    <mergeCell ref="K33:L33"/>
    <mergeCell ref="B34:M34"/>
  </mergeCells>
  <pageMargins left="0.2" right="0.2" top="0.32" bottom="0.2" header="0.31496062992125984" footer="0.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opLeftCell="A7" workbookViewId="0">
      <selection activeCell="I18" sqref="I18"/>
    </sheetView>
  </sheetViews>
  <sheetFormatPr defaultRowHeight="15"/>
  <cols>
    <col min="1" max="1" width="6.5703125" customWidth="1"/>
    <col min="2" max="2" width="1.85546875" customWidth="1"/>
    <col min="3" max="3" width="43.28515625" customWidth="1"/>
    <col min="4" max="4" width="17.140625" customWidth="1"/>
    <col min="5" max="5" width="15" customWidth="1"/>
  </cols>
  <sheetData>
    <row r="1" spans="1:7" ht="22.15" customHeight="1">
      <c r="A1" s="84" t="s">
        <v>19</v>
      </c>
      <c r="B1" s="84"/>
      <c r="C1" s="84"/>
      <c r="D1" s="84"/>
      <c r="E1" s="84"/>
      <c r="F1" s="84"/>
      <c r="G1" s="84"/>
    </row>
    <row r="2" spans="1:7" ht="15.75">
      <c r="A2" s="16"/>
      <c r="B2" s="90" t="s">
        <v>20</v>
      </c>
      <c r="C2" s="90"/>
      <c r="D2" s="90"/>
      <c r="E2" s="90"/>
      <c r="F2" s="90"/>
      <c r="G2" s="90"/>
    </row>
    <row r="3" spans="1:7" ht="26.25">
      <c r="A3" s="79" t="s">
        <v>6</v>
      </c>
      <c r="B3" s="79"/>
      <c r="C3" s="13" t="s">
        <v>7</v>
      </c>
      <c r="D3" s="13" t="s">
        <v>8</v>
      </c>
      <c r="E3" s="13" t="s">
        <v>9</v>
      </c>
      <c r="F3" s="91" t="s">
        <v>100</v>
      </c>
      <c r="G3" s="91"/>
    </row>
    <row r="4" spans="1:7" ht="13.9" customHeight="1">
      <c r="A4" s="79" t="s">
        <v>14</v>
      </c>
      <c r="B4" s="79"/>
      <c r="C4" s="14" t="s">
        <v>21</v>
      </c>
      <c r="D4" s="13" t="s">
        <v>22</v>
      </c>
      <c r="E4" s="13">
        <f>SUM(E6:E7)</f>
        <v>4.5920000000000005</v>
      </c>
      <c r="F4" s="89" t="s">
        <v>22</v>
      </c>
      <c r="G4" s="89"/>
    </row>
    <row r="5" spans="1:7" ht="15.75">
      <c r="A5" s="79" t="s">
        <v>16</v>
      </c>
      <c r="B5" s="79"/>
      <c r="C5" s="14" t="s">
        <v>23</v>
      </c>
      <c r="D5" s="13" t="s">
        <v>16</v>
      </c>
      <c r="E5" s="13" t="s">
        <v>16</v>
      </c>
      <c r="F5" s="89"/>
      <c r="G5" s="89"/>
    </row>
    <row r="6" spans="1:7" ht="15" customHeight="1">
      <c r="A6" s="79" t="s">
        <v>18</v>
      </c>
      <c r="B6" s="79"/>
      <c r="C6" s="14" t="s">
        <v>24</v>
      </c>
      <c r="D6" s="13" t="s">
        <v>22</v>
      </c>
      <c r="E6" s="13">
        <v>2.0569999999999999</v>
      </c>
      <c r="F6" s="89" t="s">
        <v>22</v>
      </c>
      <c r="G6" s="89"/>
    </row>
    <row r="7" spans="1:7" ht="15" customHeight="1">
      <c r="A7" s="79" t="s">
        <v>25</v>
      </c>
      <c r="B7" s="79"/>
      <c r="C7" s="14" t="s">
        <v>26</v>
      </c>
      <c r="D7" s="13" t="s">
        <v>22</v>
      </c>
      <c r="E7" s="13">
        <v>2.5350000000000001</v>
      </c>
      <c r="F7" s="89" t="s">
        <v>22</v>
      </c>
      <c r="G7" s="89"/>
    </row>
    <row r="8" spans="1:7" ht="27.75" customHeight="1">
      <c r="A8" s="79" t="s">
        <v>27</v>
      </c>
      <c r="B8" s="79"/>
      <c r="C8" s="79"/>
      <c r="D8" s="79"/>
      <c r="E8" s="79"/>
      <c r="F8" s="79"/>
      <c r="G8" s="79"/>
    </row>
    <row r="9" spans="1:7">
      <c r="A9" s="79" t="s">
        <v>28</v>
      </c>
      <c r="B9" s="79"/>
      <c r="C9" s="14" t="s">
        <v>29</v>
      </c>
      <c r="D9" s="21">
        <f>SUM(D11:D14)</f>
        <v>6.6169999999999991</v>
      </c>
      <c r="E9" s="24">
        <f>SUM(E11:E14)</f>
        <v>6.5670000000000002</v>
      </c>
      <c r="F9" s="91">
        <f>SUM(E9-D9)</f>
        <v>-4.9999999999998934E-2</v>
      </c>
      <c r="G9" s="91"/>
    </row>
    <row r="10" spans="1:7" ht="15.75">
      <c r="A10" s="79" t="s">
        <v>16</v>
      </c>
      <c r="B10" s="79"/>
      <c r="C10" s="14" t="s">
        <v>23</v>
      </c>
      <c r="D10" s="13" t="s">
        <v>16</v>
      </c>
      <c r="E10" s="13" t="s">
        <v>16</v>
      </c>
      <c r="F10" s="89"/>
      <c r="G10" s="89"/>
    </row>
    <row r="11" spans="1:7" ht="13.9" customHeight="1">
      <c r="A11" s="79" t="s">
        <v>30</v>
      </c>
      <c r="B11" s="79"/>
      <c r="C11" s="14" t="s">
        <v>31</v>
      </c>
      <c r="D11" s="13">
        <v>4.3289999999999997</v>
      </c>
      <c r="E11" s="13">
        <v>3.8290000000000002</v>
      </c>
      <c r="F11" s="92">
        <f>SUM(E11-D11)</f>
        <v>-0.49999999999999956</v>
      </c>
      <c r="G11" s="92"/>
    </row>
    <row r="12" spans="1:7" ht="13.9" customHeight="1">
      <c r="A12" s="79" t="s">
        <v>32</v>
      </c>
      <c r="B12" s="79"/>
      <c r="C12" s="14" t="s">
        <v>33</v>
      </c>
      <c r="D12" s="13" t="s">
        <v>16</v>
      </c>
      <c r="E12" s="13" t="s">
        <v>16</v>
      </c>
      <c r="F12" s="89"/>
      <c r="G12" s="89"/>
    </row>
    <row r="13" spans="1:7" ht="15" customHeight="1">
      <c r="A13" s="79" t="s">
        <v>34</v>
      </c>
      <c r="B13" s="79"/>
      <c r="C13" s="14" t="s">
        <v>35</v>
      </c>
      <c r="D13" s="13" t="s">
        <v>16</v>
      </c>
      <c r="E13" s="13" t="s">
        <v>16</v>
      </c>
      <c r="F13" s="89"/>
      <c r="G13" s="89"/>
    </row>
    <row r="14" spans="1:7" ht="15" customHeight="1">
      <c r="A14" s="79" t="s">
        <v>36</v>
      </c>
      <c r="B14" s="79"/>
      <c r="C14" s="14" t="s">
        <v>37</v>
      </c>
      <c r="D14" s="21">
        <v>2.2879999999999998</v>
      </c>
      <c r="E14" s="21">
        <v>2.738</v>
      </c>
      <c r="F14" s="91">
        <f>SUM(E14-D14)</f>
        <v>0.45000000000000018</v>
      </c>
      <c r="G14" s="91"/>
    </row>
    <row r="15" spans="1:7" ht="27" customHeight="1">
      <c r="A15" s="79" t="s">
        <v>174</v>
      </c>
      <c r="B15" s="79"/>
      <c r="C15" s="79"/>
      <c r="D15" s="79"/>
      <c r="E15" s="79"/>
      <c r="F15" s="79"/>
      <c r="G15" s="79"/>
    </row>
    <row r="16" spans="1:7" ht="17.45" customHeight="1">
      <c r="A16" s="79" t="s">
        <v>38</v>
      </c>
      <c r="B16" s="79"/>
      <c r="C16" s="14" t="s">
        <v>39</v>
      </c>
      <c r="D16" s="13" t="s">
        <v>22</v>
      </c>
      <c r="E16" s="13">
        <f>SUM(E18:E19)</f>
        <v>7.3680000000000003</v>
      </c>
      <c r="F16" s="89"/>
      <c r="G16" s="89"/>
    </row>
    <row r="17" spans="1:7" ht="15.75">
      <c r="A17" s="79" t="s">
        <v>16</v>
      </c>
      <c r="B17" s="79"/>
      <c r="C17" s="14" t="s">
        <v>23</v>
      </c>
      <c r="D17" s="13" t="s">
        <v>16</v>
      </c>
      <c r="E17" s="13" t="s">
        <v>16</v>
      </c>
      <c r="F17" s="89"/>
      <c r="G17" s="89"/>
    </row>
    <row r="18" spans="1:7" ht="12.6" customHeight="1">
      <c r="A18" s="79" t="s">
        <v>40</v>
      </c>
      <c r="B18" s="79"/>
      <c r="C18" s="14" t="s">
        <v>24</v>
      </c>
      <c r="D18" s="13" t="s">
        <v>22</v>
      </c>
      <c r="E18" s="13">
        <v>4.8609999999999998</v>
      </c>
      <c r="F18" s="89"/>
      <c r="G18" s="89"/>
    </row>
    <row r="19" spans="1:7" ht="12.6" customHeight="1">
      <c r="A19" s="79" t="s">
        <v>41</v>
      </c>
      <c r="B19" s="79"/>
      <c r="C19" s="14" t="s">
        <v>26</v>
      </c>
      <c r="D19" s="13" t="s">
        <v>22</v>
      </c>
      <c r="E19" s="13">
        <v>2.5070000000000001</v>
      </c>
      <c r="F19" s="89"/>
      <c r="G19" s="89"/>
    </row>
    <row r="20" spans="1:7" ht="41.25" customHeight="1">
      <c r="A20" s="79" t="s">
        <v>165</v>
      </c>
      <c r="B20" s="79"/>
      <c r="C20" s="79"/>
      <c r="D20" s="79"/>
      <c r="E20" s="79"/>
      <c r="F20" s="79"/>
      <c r="G20" s="79"/>
    </row>
  </sheetData>
  <mergeCells count="35">
    <mergeCell ref="A1:G1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A10:B10"/>
    <mergeCell ref="F10:G10"/>
    <mergeCell ref="A11:B11"/>
    <mergeCell ref="F11:G11"/>
    <mergeCell ref="A8:G8"/>
    <mergeCell ref="A15:G15"/>
    <mergeCell ref="A20:G20"/>
    <mergeCell ref="F14:G14"/>
    <mergeCell ref="A9:B9"/>
    <mergeCell ref="F9:G9"/>
    <mergeCell ref="A19:B19"/>
    <mergeCell ref="F19:G19"/>
    <mergeCell ref="A18:B18"/>
    <mergeCell ref="F18:G18"/>
    <mergeCell ref="B2:G2"/>
    <mergeCell ref="A3:B3"/>
    <mergeCell ref="F3:G3"/>
    <mergeCell ref="A4:B4"/>
    <mergeCell ref="F4:G4"/>
    <mergeCell ref="A5:B5"/>
    <mergeCell ref="F5:G5"/>
    <mergeCell ref="A6:B6"/>
    <mergeCell ref="F6:G6"/>
    <mergeCell ref="A7:B7"/>
    <mergeCell ref="F7:G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topLeftCell="A44" workbookViewId="0">
      <selection activeCell="O73" sqref="O73"/>
    </sheetView>
  </sheetViews>
  <sheetFormatPr defaultRowHeight="15"/>
  <cols>
    <col min="1" max="1" width="4.28515625" customWidth="1"/>
    <col min="2" max="2" width="8.85546875" hidden="1" customWidth="1"/>
    <col min="3" max="3" width="44.140625" customWidth="1"/>
    <col min="5" max="5" width="9.42578125" customWidth="1"/>
    <col min="8" max="8" width="10" customWidth="1"/>
    <col min="11" max="11" width="9.85546875" customWidth="1"/>
  </cols>
  <sheetData>
    <row r="1" spans="1:19" ht="19.149999999999999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9" ht="16.149999999999999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2"/>
    </row>
    <row r="3" spans="1:19" ht="26.45" customHeight="1">
      <c r="A3" s="79" t="s">
        <v>6</v>
      </c>
      <c r="B3" s="79"/>
      <c r="C3" s="79" t="s">
        <v>7</v>
      </c>
      <c r="D3" s="79" t="s">
        <v>43</v>
      </c>
      <c r="E3" s="79"/>
      <c r="F3" s="79"/>
      <c r="G3" s="79" t="s">
        <v>9</v>
      </c>
      <c r="H3" s="79"/>
      <c r="I3" s="79"/>
      <c r="J3" s="79" t="s">
        <v>10</v>
      </c>
      <c r="K3" s="79"/>
      <c r="L3" s="79"/>
      <c r="M3" s="5"/>
    </row>
    <row r="4" spans="1:19" ht="25.5">
      <c r="A4" s="79"/>
      <c r="B4" s="79"/>
      <c r="C4" s="79"/>
      <c r="D4" s="13" t="s">
        <v>11</v>
      </c>
      <c r="E4" s="13" t="s">
        <v>12</v>
      </c>
      <c r="F4" s="13" t="s">
        <v>13</v>
      </c>
      <c r="G4" s="13" t="s">
        <v>11</v>
      </c>
      <c r="H4" s="13" t="s">
        <v>12</v>
      </c>
      <c r="I4" s="13" t="s">
        <v>13</v>
      </c>
      <c r="J4" s="13" t="s">
        <v>11</v>
      </c>
      <c r="K4" s="13" t="s">
        <v>12</v>
      </c>
      <c r="L4" s="13" t="s">
        <v>13</v>
      </c>
      <c r="M4" s="5"/>
    </row>
    <row r="5" spans="1:19" ht="15.75">
      <c r="A5" s="79" t="s">
        <v>103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5"/>
    </row>
    <row r="6" spans="1:19" ht="15.75">
      <c r="A6" s="94" t="s">
        <v>14</v>
      </c>
      <c r="B6" s="94"/>
      <c r="C6" s="19" t="s">
        <v>44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5"/>
    </row>
    <row r="7" spans="1:19" ht="39.75" customHeight="1">
      <c r="A7" s="79"/>
      <c r="B7" s="79"/>
      <c r="C7" s="26" t="s">
        <v>145</v>
      </c>
      <c r="D7" s="66">
        <v>1</v>
      </c>
      <c r="E7" s="66"/>
      <c r="F7" s="66">
        <v>1</v>
      </c>
      <c r="G7" s="66">
        <v>1</v>
      </c>
      <c r="H7" s="66"/>
      <c r="I7" s="66">
        <v>1</v>
      </c>
      <c r="J7" s="66">
        <v>0</v>
      </c>
      <c r="K7" s="66"/>
      <c r="L7" s="66">
        <v>0</v>
      </c>
      <c r="M7" s="25"/>
      <c r="N7" s="28"/>
      <c r="O7" s="28"/>
      <c r="P7" s="28"/>
      <c r="Q7" s="28"/>
      <c r="R7" s="28"/>
      <c r="S7" s="28"/>
    </row>
    <row r="8" spans="1:19" ht="16.5" customHeight="1">
      <c r="A8" s="79"/>
      <c r="B8" s="79"/>
      <c r="C8" s="52" t="s">
        <v>146</v>
      </c>
      <c r="D8" s="67">
        <v>10.5</v>
      </c>
      <c r="E8" s="67"/>
      <c r="F8" s="67">
        <v>10.5</v>
      </c>
      <c r="G8" s="67">
        <v>10.5</v>
      </c>
      <c r="H8" s="67"/>
      <c r="I8" s="67">
        <v>10.5</v>
      </c>
      <c r="J8" s="67">
        <v>0</v>
      </c>
      <c r="K8" s="67"/>
      <c r="L8" s="67">
        <v>0</v>
      </c>
      <c r="M8" s="58"/>
      <c r="N8" s="58"/>
      <c r="O8" s="58"/>
      <c r="P8" s="58"/>
      <c r="Q8" s="58"/>
      <c r="R8" s="58"/>
      <c r="S8" s="28"/>
    </row>
    <row r="9" spans="1:19" ht="13.15" customHeight="1">
      <c r="A9" s="79"/>
      <c r="B9" s="79"/>
      <c r="C9" s="52" t="s">
        <v>147</v>
      </c>
      <c r="D9" s="67">
        <v>9</v>
      </c>
      <c r="E9" s="67"/>
      <c r="F9" s="67">
        <v>9</v>
      </c>
      <c r="G9" s="67">
        <v>9</v>
      </c>
      <c r="H9" s="67"/>
      <c r="I9" s="67">
        <v>9</v>
      </c>
      <c r="J9" s="67">
        <v>0</v>
      </c>
      <c r="K9" s="67"/>
      <c r="L9" s="67">
        <v>0</v>
      </c>
      <c r="M9" s="58"/>
      <c r="N9" s="58"/>
      <c r="O9" s="58"/>
      <c r="P9" s="58"/>
      <c r="Q9" s="58"/>
      <c r="R9" s="58"/>
      <c r="S9" s="28"/>
    </row>
    <row r="10" spans="1:19" ht="51.75" customHeight="1">
      <c r="A10" s="79"/>
      <c r="B10" s="79"/>
      <c r="C10" s="52" t="s">
        <v>166</v>
      </c>
      <c r="D10" s="67">
        <v>2668.9749999999999</v>
      </c>
      <c r="E10" s="67">
        <v>28.826000000000001</v>
      </c>
      <c r="F10" s="67">
        <f>SUM(D10:E10)</f>
        <v>2697.8009999999999</v>
      </c>
      <c r="G10" s="67">
        <v>2595.3580000000002</v>
      </c>
      <c r="H10" s="67">
        <v>24.503</v>
      </c>
      <c r="I10" s="67">
        <f>SUM(G10:H10)</f>
        <v>2619.8610000000003</v>
      </c>
      <c r="J10" s="67">
        <v>-73.617000000000004</v>
      </c>
      <c r="K10" s="67">
        <v>-4.3220000000000001</v>
      </c>
      <c r="L10" s="67">
        <f>SUM(J10:K10)</f>
        <v>-77.939000000000007</v>
      </c>
      <c r="M10" s="58"/>
      <c r="N10" s="58"/>
      <c r="O10" s="58"/>
      <c r="P10" s="58"/>
      <c r="Q10" s="58"/>
      <c r="R10" s="58"/>
      <c r="S10" s="28"/>
    </row>
    <row r="11" spans="1:19" ht="26.25" customHeight="1">
      <c r="A11" s="79"/>
      <c r="B11" s="79"/>
      <c r="C11" s="52" t="s">
        <v>149</v>
      </c>
      <c r="D11" s="67">
        <v>23.5</v>
      </c>
      <c r="E11" s="67"/>
      <c r="F11" s="67">
        <v>23.5</v>
      </c>
      <c r="G11" s="67">
        <v>23.5</v>
      </c>
      <c r="H11" s="67"/>
      <c r="I11" s="67">
        <v>23.5</v>
      </c>
      <c r="J11" s="67">
        <v>0</v>
      </c>
      <c r="K11" s="67"/>
      <c r="L11" s="67">
        <v>0</v>
      </c>
      <c r="M11" s="58"/>
      <c r="N11" s="58"/>
      <c r="O11" s="58"/>
      <c r="P11" s="58"/>
      <c r="Q11" s="58"/>
      <c r="R11" s="58"/>
      <c r="S11" s="28"/>
    </row>
    <row r="12" spans="1:19" ht="15.75">
      <c r="A12" s="94" t="s">
        <v>28</v>
      </c>
      <c r="B12" s="94"/>
      <c r="C12" s="19" t="s">
        <v>45</v>
      </c>
      <c r="D12" s="66" t="s">
        <v>16</v>
      </c>
      <c r="E12" s="66" t="s">
        <v>16</v>
      </c>
      <c r="F12" s="66" t="s">
        <v>16</v>
      </c>
      <c r="G12" s="66" t="s">
        <v>16</v>
      </c>
      <c r="H12" s="66" t="s">
        <v>16</v>
      </c>
      <c r="I12" s="66" t="s">
        <v>16</v>
      </c>
      <c r="J12" s="66" t="s">
        <v>16</v>
      </c>
      <c r="K12" s="66" t="s">
        <v>16</v>
      </c>
      <c r="L12" s="66" t="s">
        <v>16</v>
      </c>
      <c r="M12" s="5"/>
    </row>
    <row r="13" spans="1:19" ht="63" customHeight="1">
      <c r="A13" s="79" t="s">
        <v>16</v>
      </c>
      <c r="B13" s="79"/>
      <c r="C13" s="26" t="s">
        <v>151</v>
      </c>
      <c r="D13" s="66">
        <v>372</v>
      </c>
      <c r="E13" s="66"/>
      <c r="F13" s="66">
        <v>372</v>
      </c>
      <c r="G13" s="66">
        <v>372</v>
      </c>
      <c r="H13" s="66"/>
      <c r="I13" s="66">
        <v>372</v>
      </c>
      <c r="J13" s="66">
        <v>0</v>
      </c>
      <c r="K13" s="66"/>
      <c r="L13" s="66">
        <v>0</v>
      </c>
      <c r="M13" s="5"/>
    </row>
    <row r="14" spans="1:19" ht="18" customHeight="1">
      <c r="A14" s="63"/>
      <c r="B14" s="63"/>
      <c r="C14" s="64" t="s">
        <v>167</v>
      </c>
      <c r="D14" s="66">
        <v>28</v>
      </c>
      <c r="E14" s="66"/>
      <c r="F14" s="66">
        <v>28</v>
      </c>
      <c r="G14" s="66">
        <v>28</v>
      </c>
      <c r="H14" s="66"/>
      <c r="I14" s="66">
        <v>28</v>
      </c>
      <c r="J14" s="66">
        <v>0</v>
      </c>
      <c r="K14" s="66"/>
      <c r="L14" s="66">
        <v>0</v>
      </c>
      <c r="M14" s="5"/>
    </row>
    <row r="15" spans="1:19" ht="26.45" customHeight="1">
      <c r="A15" s="79" t="s">
        <v>168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5"/>
    </row>
    <row r="16" spans="1:19" ht="13.15" customHeight="1">
      <c r="A16" s="94" t="s">
        <v>38</v>
      </c>
      <c r="B16" s="94"/>
      <c r="C16" s="19" t="s">
        <v>46</v>
      </c>
      <c r="D16" s="13" t="s">
        <v>16</v>
      </c>
      <c r="E16" s="13" t="s">
        <v>16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3" t="s">
        <v>16</v>
      </c>
      <c r="L16" s="13" t="s">
        <v>16</v>
      </c>
      <c r="M16" s="5"/>
    </row>
    <row r="17" spans="1:16" ht="75.75" customHeight="1">
      <c r="A17" s="79" t="s">
        <v>16</v>
      </c>
      <c r="B17" s="79"/>
      <c r="C17" s="26" t="s">
        <v>150</v>
      </c>
      <c r="D17" s="13">
        <v>7144.66</v>
      </c>
      <c r="E17" s="13">
        <v>77.489999999999995</v>
      </c>
      <c r="F17" s="13">
        <v>7222.15</v>
      </c>
      <c r="G17" s="13">
        <v>6976.77</v>
      </c>
      <c r="H17" s="13">
        <v>65.87</v>
      </c>
      <c r="I17" s="13">
        <v>7042.64</v>
      </c>
      <c r="J17" s="13">
        <v>-167.89</v>
      </c>
      <c r="K17" s="13">
        <v>-11.62</v>
      </c>
      <c r="L17" s="13">
        <v>-179.51</v>
      </c>
      <c r="M17" s="5"/>
    </row>
    <row r="18" spans="1:16" ht="26.45" customHeight="1">
      <c r="A18" s="79" t="s">
        <v>169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5"/>
    </row>
    <row r="19" spans="1:16" ht="15.75">
      <c r="A19" s="94">
        <v>4</v>
      </c>
      <c r="B19" s="94"/>
      <c r="C19" s="19" t="s">
        <v>47</v>
      </c>
      <c r="D19" s="13"/>
      <c r="E19" s="13"/>
      <c r="F19" s="13"/>
      <c r="G19" s="13"/>
      <c r="H19" s="13"/>
      <c r="I19" s="13"/>
      <c r="J19" s="13"/>
      <c r="K19" s="13"/>
      <c r="L19" s="13"/>
      <c r="M19" s="5"/>
    </row>
    <row r="20" spans="1:16" ht="71.25" customHeight="1">
      <c r="A20" s="97"/>
      <c r="B20" s="97"/>
      <c r="C20" s="26" t="s">
        <v>152</v>
      </c>
      <c r="D20" s="13">
        <v>70</v>
      </c>
      <c r="E20" s="13"/>
      <c r="F20" s="13">
        <f>D20</f>
        <v>70</v>
      </c>
      <c r="G20" s="13">
        <v>26</v>
      </c>
      <c r="H20" s="13"/>
      <c r="I20" s="13">
        <v>26</v>
      </c>
      <c r="J20" s="13">
        <v>-44</v>
      </c>
      <c r="K20" s="13">
        <v>0</v>
      </c>
      <c r="L20" s="13">
        <v>-44</v>
      </c>
      <c r="M20" s="5"/>
    </row>
    <row r="21" spans="1:16" ht="1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23"/>
      <c r="N21" s="28"/>
      <c r="O21" s="28"/>
      <c r="P21" s="28"/>
    </row>
    <row r="22" spans="1:16" ht="57" hidden="1" customHeight="1">
      <c r="A22" s="95" t="s">
        <v>48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28"/>
      <c r="N22" s="28"/>
      <c r="O22" s="28"/>
      <c r="P22" s="28"/>
    </row>
    <row r="23" spans="1:16" ht="15" customHeight="1">
      <c r="A23" s="102" t="s">
        <v>108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29"/>
      <c r="N23" s="29"/>
      <c r="O23" s="29"/>
      <c r="P23" s="28"/>
    </row>
    <row r="24" spans="1:16" ht="15" customHeight="1">
      <c r="A24" s="34">
        <v>1</v>
      </c>
      <c r="B24" s="35"/>
      <c r="C24" s="36" t="s">
        <v>109</v>
      </c>
      <c r="D24" s="33"/>
      <c r="E24" s="33"/>
      <c r="F24" s="33"/>
      <c r="G24" s="33"/>
      <c r="H24" s="33"/>
      <c r="I24" s="33"/>
      <c r="J24" s="33"/>
      <c r="K24" s="33"/>
      <c r="L24" s="33"/>
      <c r="M24" s="29"/>
      <c r="N24" s="29"/>
      <c r="O24" s="29"/>
      <c r="P24" s="28"/>
    </row>
    <row r="25" spans="1:16" ht="33" customHeight="1">
      <c r="A25" s="34"/>
      <c r="B25" s="35"/>
      <c r="C25" s="37" t="s">
        <v>110</v>
      </c>
      <c r="D25" s="22"/>
      <c r="E25" s="22">
        <v>26</v>
      </c>
      <c r="F25" s="22">
        <f>E25</f>
        <v>26</v>
      </c>
      <c r="G25" s="22"/>
      <c r="H25" s="26">
        <v>23</v>
      </c>
      <c r="I25" s="26">
        <v>23</v>
      </c>
      <c r="J25" s="22">
        <v>0</v>
      </c>
      <c r="K25" s="22">
        <v>-3</v>
      </c>
      <c r="L25" s="22">
        <v>-3</v>
      </c>
      <c r="M25" s="30"/>
      <c r="N25" s="30"/>
      <c r="O25" s="30"/>
      <c r="P25" s="28"/>
    </row>
    <row r="26" spans="1:16" ht="15" customHeight="1">
      <c r="A26" s="34"/>
      <c r="B26" s="35"/>
      <c r="C26" s="37" t="s">
        <v>153</v>
      </c>
      <c r="D26" s="22"/>
      <c r="E26" s="22">
        <v>26</v>
      </c>
      <c r="F26" s="60">
        <v>26</v>
      </c>
      <c r="G26" s="22"/>
      <c r="H26" s="64">
        <v>23</v>
      </c>
      <c r="I26" s="64">
        <v>23</v>
      </c>
      <c r="J26" s="64">
        <v>0</v>
      </c>
      <c r="K26" s="64">
        <v>-3</v>
      </c>
      <c r="L26" s="64">
        <v>-3</v>
      </c>
      <c r="M26" s="30"/>
      <c r="N26" s="30"/>
      <c r="O26" s="30"/>
      <c r="P26" s="28"/>
    </row>
    <row r="27" spans="1:16" ht="15" customHeight="1">
      <c r="A27" s="34"/>
      <c r="B27" s="35"/>
      <c r="C27" s="37"/>
      <c r="D27" s="60"/>
      <c r="E27" s="60"/>
      <c r="F27" s="60"/>
      <c r="G27" s="60"/>
      <c r="H27" s="60"/>
      <c r="I27" s="60"/>
      <c r="J27" s="60"/>
      <c r="K27" s="60"/>
      <c r="L27" s="60"/>
      <c r="M27" s="30"/>
      <c r="N27" s="30"/>
      <c r="O27" s="30"/>
      <c r="P27" s="28"/>
    </row>
    <row r="28" spans="1:16" ht="15" customHeight="1">
      <c r="A28" s="34">
        <v>2</v>
      </c>
      <c r="B28" s="35"/>
      <c r="C28" s="39" t="s">
        <v>111</v>
      </c>
      <c r="D28" s="53"/>
      <c r="E28" s="53"/>
      <c r="F28" s="53"/>
      <c r="G28" s="53"/>
      <c r="H28" s="53"/>
      <c r="I28" s="53"/>
      <c r="J28" s="53"/>
      <c r="K28" s="53"/>
      <c r="L28" s="53"/>
      <c r="M28" s="29"/>
      <c r="N28" s="29"/>
      <c r="O28" s="29"/>
      <c r="P28" s="28"/>
    </row>
    <row r="29" spans="1:16" ht="23.25" customHeight="1">
      <c r="A29" s="34"/>
      <c r="B29" s="35"/>
      <c r="C29" s="37" t="s">
        <v>112</v>
      </c>
      <c r="D29" s="22"/>
      <c r="E29" s="22">
        <v>1</v>
      </c>
      <c r="F29" s="22">
        <v>1</v>
      </c>
      <c r="G29" s="22"/>
      <c r="H29" s="26">
        <v>1</v>
      </c>
      <c r="I29" s="26">
        <v>1</v>
      </c>
      <c r="J29" s="22">
        <v>0</v>
      </c>
      <c r="K29" s="22">
        <v>0</v>
      </c>
      <c r="L29" s="22">
        <v>0</v>
      </c>
      <c r="M29" s="30"/>
      <c r="N29" s="30"/>
      <c r="O29" s="30"/>
      <c r="P29" s="28"/>
    </row>
    <row r="30" spans="1:16" ht="15" customHeight="1">
      <c r="A30" s="34">
        <v>3</v>
      </c>
      <c r="B30" s="35"/>
      <c r="C30" s="39" t="s">
        <v>113</v>
      </c>
      <c r="D30" s="53"/>
      <c r="E30" s="53"/>
      <c r="F30" s="53"/>
      <c r="G30" s="53"/>
      <c r="H30" s="53"/>
      <c r="I30" s="53"/>
      <c r="J30" s="53"/>
      <c r="K30" s="53"/>
      <c r="L30" s="53"/>
      <c r="M30" s="29"/>
      <c r="N30" s="29"/>
      <c r="O30" s="29"/>
      <c r="P30" s="28"/>
    </row>
    <row r="31" spans="1:16" ht="33" customHeight="1">
      <c r="A31" s="34"/>
      <c r="B31" s="35"/>
      <c r="C31" s="37" t="s">
        <v>114</v>
      </c>
      <c r="D31" s="22"/>
      <c r="E31" s="60">
        <v>26</v>
      </c>
      <c r="F31" s="60">
        <v>26</v>
      </c>
      <c r="G31" s="60"/>
      <c r="H31" s="60">
        <v>23</v>
      </c>
      <c r="I31" s="60">
        <v>23</v>
      </c>
      <c r="J31" s="60">
        <v>0</v>
      </c>
      <c r="K31" s="60">
        <v>-3</v>
      </c>
      <c r="L31" s="60">
        <v>-3</v>
      </c>
      <c r="M31" s="30"/>
      <c r="N31" s="30"/>
      <c r="O31" s="30"/>
      <c r="P31" s="28"/>
    </row>
    <row r="32" spans="1:16" ht="15" customHeight="1">
      <c r="A32" s="34">
        <v>4</v>
      </c>
      <c r="B32" s="35"/>
      <c r="C32" s="39" t="s">
        <v>47</v>
      </c>
      <c r="D32" s="53"/>
      <c r="E32" s="53"/>
      <c r="F32" s="53"/>
      <c r="G32" s="53"/>
      <c r="H32" s="53"/>
      <c r="I32" s="53"/>
      <c r="J32" s="53"/>
      <c r="K32" s="53"/>
      <c r="L32" s="53"/>
      <c r="M32" s="29"/>
      <c r="N32" s="29"/>
      <c r="O32" s="29"/>
      <c r="P32" s="28"/>
    </row>
    <row r="33" spans="1:16" ht="30" customHeight="1">
      <c r="A33" s="34"/>
      <c r="B33" s="35"/>
      <c r="C33" s="37" t="s">
        <v>115</v>
      </c>
      <c r="D33" s="22"/>
      <c r="E33" s="22">
        <v>100</v>
      </c>
      <c r="F33" s="22">
        <v>100</v>
      </c>
      <c r="G33" s="22"/>
      <c r="H33" s="26">
        <v>100</v>
      </c>
      <c r="I33" s="26">
        <v>100</v>
      </c>
      <c r="J33" s="22">
        <v>0</v>
      </c>
      <c r="K33" s="22">
        <v>0</v>
      </c>
      <c r="L33" s="22">
        <v>0</v>
      </c>
      <c r="M33" s="30"/>
      <c r="N33" s="30"/>
      <c r="O33" s="30"/>
      <c r="P33" s="28"/>
    </row>
    <row r="34" spans="1:16" ht="35.25" customHeight="1">
      <c r="A34" s="34"/>
      <c r="B34" s="35"/>
      <c r="C34" s="100" t="s">
        <v>155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30"/>
      <c r="N34" s="30"/>
      <c r="O34" s="30"/>
      <c r="P34" s="28"/>
    </row>
    <row r="35" spans="1:16" ht="15" customHeight="1">
      <c r="A35" s="101" t="s">
        <v>116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29"/>
      <c r="N35" s="29"/>
      <c r="O35" s="29"/>
      <c r="P35" s="28"/>
    </row>
    <row r="36" spans="1:16" ht="15" customHeight="1">
      <c r="A36" s="42">
        <v>1</v>
      </c>
      <c r="B36" s="43"/>
      <c r="C36" s="39" t="s">
        <v>109</v>
      </c>
      <c r="D36" s="56"/>
      <c r="E36" s="57"/>
      <c r="F36" s="57"/>
      <c r="G36" s="57"/>
      <c r="H36" s="57"/>
      <c r="I36" s="57"/>
      <c r="J36" s="57"/>
      <c r="K36" s="57"/>
      <c r="L36" s="57"/>
      <c r="M36" s="29"/>
      <c r="N36" s="29"/>
      <c r="O36" s="29"/>
      <c r="P36" s="28"/>
    </row>
    <row r="37" spans="1:16" ht="25.5" customHeight="1">
      <c r="A37" s="42"/>
      <c r="B37" s="43"/>
      <c r="C37" s="37" t="s">
        <v>117</v>
      </c>
      <c r="D37" s="44">
        <v>170.77500000000001</v>
      </c>
      <c r="E37" s="44"/>
      <c r="F37" s="44">
        <f>SUM(D37)</f>
        <v>170.77500000000001</v>
      </c>
      <c r="G37" s="44">
        <v>134.501</v>
      </c>
      <c r="H37" s="44"/>
      <c r="I37" s="44">
        <f>SUM(G37)</f>
        <v>134.501</v>
      </c>
      <c r="J37" s="44">
        <f>SUM(G37-D37)</f>
        <v>-36.274000000000001</v>
      </c>
      <c r="K37" s="44">
        <f t="shared" ref="K37:L37" si="0">SUM(H37-E37)</f>
        <v>0</v>
      </c>
      <c r="L37" s="44">
        <f t="shared" si="0"/>
        <v>-36.274000000000001</v>
      </c>
      <c r="M37" s="40"/>
      <c r="N37" s="40"/>
      <c r="O37" s="40"/>
      <c r="P37" s="40"/>
    </row>
    <row r="38" spans="1:16" ht="15" customHeight="1">
      <c r="A38" s="42"/>
      <c r="B38" s="43"/>
      <c r="C38" s="37" t="s">
        <v>118</v>
      </c>
      <c r="D38" s="44">
        <v>5.3550000000000004</v>
      </c>
      <c r="E38" s="44"/>
      <c r="F38" s="44">
        <f t="shared" ref="F38:F55" si="1">SUM(D38)</f>
        <v>5.3550000000000004</v>
      </c>
      <c r="G38" s="44">
        <v>3.9489999999999998</v>
      </c>
      <c r="H38" s="44"/>
      <c r="I38" s="44">
        <f t="shared" ref="I38:I55" si="2">SUM(G38)</f>
        <v>3.9489999999999998</v>
      </c>
      <c r="J38" s="44">
        <f t="shared" ref="J38:J55" si="3">SUM(G38-D38)</f>
        <v>-1.4060000000000006</v>
      </c>
      <c r="K38" s="44">
        <f t="shared" ref="K38:K55" si="4">SUM(H38-E38)</f>
        <v>0</v>
      </c>
      <c r="L38" s="44">
        <f t="shared" ref="L38:L55" si="5">SUM(I38-F38)</f>
        <v>-1.4060000000000006</v>
      </c>
      <c r="M38" s="40"/>
      <c r="N38" s="40"/>
      <c r="O38" s="40"/>
      <c r="P38" s="40"/>
    </row>
    <row r="39" spans="1:16" ht="15" customHeight="1">
      <c r="A39" s="42"/>
      <c r="B39" s="43"/>
      <c r="C39" s="37" t="s">
        <v>119</v>
      </c>
      <c r="D39" s="44">
        <v>95.153999999999996</v>
      </c>
      <c r="E39" s="44"/>
      <c r="F39" s="44">
        <f t="shared" si="1"/>
        <v>95.153999999999996</v>
      </c>
      <c r="G39" s="44">
        <v>92.656000000000006</v>
      </c>
      <c r="H39" s="44"/>
      <c r="I39" s="44">
        <f t="shared" si="2"/>
        <v>92.656000000000006</v>
      </c>
      <c r="J39" s="44">
        <f t="shared" si="3"/>
        <v>-2.4979999999999905</v>
      </c>
      <c r="K39" s="44">
        <f t="shared" si="4"/>
        <v>0</v>
      </c>
      <c r="L39" s="44">
        <f t="shared" si="5"/>
        <v>-2.4979999999999905</v>
      </c>
      <c r="M39" s="40"/>
      <c r="N39" s="40"/>
      <c r="O39" s="40"/>
      <c r="P39" s="40"/>
    </row>
    <row r="40" spans="1:16" ht="15" customHeight="1">
      <c r="A40" s="42"/>
      <c r="B40" s="43"/>
      <c r="C40" s="37" t="s">
        <v>120</v>
      </c>
      <c r="D40" s="44">
        <v>68.180999999999997</v>
      </c>
      <c r="E40" s="44"/>
      <c r="F40" s="44">
        <f t="shared" si="1"/>
        <v>68.180999999999997</v>
      </c>
      <c r="G40" s="44">
        <v>35.581000000000003</v>
      </c>
      <c r="H40" s="44"/>
      <c r="I40" s="44">
        <f t="shared" si="2"/>
        <v>35.581000000000003</v>
      </c>
      <c r="J40" s="44">
        <f t="shared" si="3"/>
        <v>-32.599999999999994</v>
      </c>
      <c r="K40" s="44">
        <f t="shared" si="4"/>
        <v>0</v>
      </c>
      <c r="L40" s="44">
        <f t="shared" si="5"/>
        <v>-32.599999999999994</v>
      </c>
      <c r="M40" s="40"/>
      <c r="N40" s="40"/>
      <c r="O40" s="40"/>
      <c r="P40" s="40"/>
    </row>
    <row r="41" spans="1:16" ht="15" customHeight="1">
      <c r="A41" s="42">
        <v>2</v>
      </c>
      <c r="B41" s="43"/>
      <c r="C41" s="39" t="s">
        <v>111</v>
      </c>
      <c r="D41" s="45"/>
      <c r="E41" s="45"/>
      <c r="F41" s="44" t="s">
        <v>125</v>
      </c>
      <c r="G41" s="45"/>
      <c r="H41" s="45"/>
      <c r="I41" s="44" t="s">
        <v>125</v>
      </c>
      <c r="J41" s="44"/>
      <c r="K41" s="44"/>
      <c r="L41" s="44"/>
      <c r="M41" s="41"/>
      <c r="N41" s="41"/>
      <c r="O41" s="41"/>
      <c r="P41" s="41"/>
    </row>
    <row r="42" spans="1:16" ht="32.25" customHeight="1">
      <c r="A42" s="42"/>
      <c r="B42" s="43"/>
      <c r="C42" s="37" t="s">
        <v>121</v>
      </c>
      <c r="D42" s="44"/>
      <c r="E42" s="44"/>
      <c r="F42" s="44"/>
      <c r="G42" s="44"/>
      <c r="H42" s="44"/>
      <c r="I42" s="44"/>
      <c r="J42" s="44"/>
      <c r="K42" s="44"/>
      <c r="L42" s="44"/>
      <c r="M42" s="40"/>
      <c r="N42" s="40"/>
      <c r="O42" s="40"/>
      <c r="P42" s="40"/>
    </row>
    <row r="43" spans="1:16" ht="15" customHeight="1">
      <c r="A43" s="42"/>
      <c r="B43" s="43"/>
      <c r="C43" s="37" t="s">
        <v>118</v>
      </c>
      <c r="D43" s="44">
        <v>0.13600000000000001</v>
      </c>
      <c r="E43" s="44"/>
      <c r="F43" s="44">
        <f t="shared" si="1"/>
        <v>0.13600000000000001</v>
      </c>
      <c r="G43" s="44">
        <v>0.13100000000000001</v>
      </c>
      <c r="H43" s="44"/>
      <c r="I43" s="44">
        <f t="shared" si="2"/>
        <v>0.13100000000000001</v>
      </c>
      <c r="J43" s="44">
        <f t="shared" si="3"/>
        <v>-5.0000000000000044E-3</v>
      </c>
      <c r="K43" s="44">
        <f t="shared" si="4"/>
        <v>0</v>
      </c>
      <c r="L43" s="44">
        <f t="shared" si="5"/>
        <v>-5.0000000000000044E-3</v>
      </c>
      <c r="M43" s="40"/>
      <c r="N43" s="40"/>
      <c r="O43" s="40"/>
      <c r="P43" s="40"/>
    </row>
    <row r="44" spans="1:16" ht="15" customHeight="1">
      <c r="A44" s="42"/>
      <c r="B44" s="43"/>
      <c r="C44" s="37" t="s">
        <v>119</v>
      </c>
      <c r="D44" s="44">
        <v>25.81</v>
      </c>
      <c r="E44" s="44"/>
      <c r="F44" s="44">
        <f t="shared" si="1"/>
        <v>25.81</v>
      </c>
      <c r="G44" s="44">
        <v>25.099</v>
      </c>
      <c r="H44" s="44"/>
      <c r="I44" s="44">
        <f t="shared" si="2"/>
        <v>25.099</v>
      </c>
      <c r="J44" s="44">
        <f t="shared" si="3"/>
        <v>-0.71099999999999852</v>
      </c>
      <c r="K44" s="44">
        <f t="shared" si="4"/>
        <v>0</v>
      </c>
      <c r="L44" s="44">
        <f t="shared" si="5"/>
        <v>-0.71099999999999852</v>
      </c>
      <c r="M44" s="40"/>
      <c r="N44" s="40"/>
      <c r="O44" s="40"/>
      <c r="P44" s="40"/>
    </row>
    <row r="45" spans="1:16" ht="15" customHeight="1">
      <c r="A45" s="42"/>
      <c r="B45" s="43"/>
      <c r="C45" s="37" t="s">
        <v>120</v>
      </c>
      <c r="D45" s="44">
        <v>7.9</v>
      </c>
      <c r="E45" s="44"/>
      <c r="F45" s="44">
        <f t="shared" si="1"/>
        <v>7.9</v>
      </c>
      <c r="G45" s="44">
        <v>5.4809999999999999</v>
      </c>
      <c r="H45" s="44"/>
      <c r="I45" s="44">
        <f t="shared" si="2"/>
        <v>5.4809999999999999</v>
      </c>
      <c r="J45" s="44">
        <f t="shared" si="3"/>
        <v>-2.4190000000000005</v>
      </c>
      <c r="K45" s="44">
        <f t="shared" si="4"/>
        <v>0</v>
      </c>
      <c r="L45" s="44">
        <f t="shared" si="5"/>
        <v>-2.4190000000000005</v>
      </c>
      <c r="M45" s="40"/>
      <c r="N45" s="40"/>
      <c r="O45" s="40"/>
      <c r="P45" s="40"/>
    </row>
    <row r="46" spans="1:16" ht="15" customHeight="1">
      <c r="A46" s="42">
        <v>3</v>
      </c>
      <c r="B46" s="43"/>
      <c r="C46" s="39" t="s">
        <v>113</v>
      </c>
      <c r="D46" s="45"/>
      <c r="E46" s="45"/>
      <c r="F46" s="44" t="s">
        <v>125</v>
      </c>
      <c r="G46" s="45"/>
      <c r="H46" s="45"/>
      <c r="I46" s="44" t="s">
        <v>125</v>
      </c>
      <c r="J46" s="44"/>
      <c r="K46" s="44"/>
      <c r="L46" s="44"/>
      <c r="M46" s="41"/>
      <c r="N46" s="41"/>
      <c r="O46" s="41"/>
      <c r="P46" s="41"/>
    </row>
    <row r="47" spans="1:16" ht="37.5" customHeight="1">
      <c r="A47" s="42"/>
      <c r="B47" s="43"/>
      <c r="C47" s="37" t="s">
        <v>122</v>
      </c>
      <c r="D47" s="44">
        <v>69.83</v>
      </c>
      <c r="E47" s="44"/>
      <c r="F47" s="44">
        <f t="shared" si="1"/>
        <v>69.83</v>
      </c>
      <c r="G47" s="44">
        <v>78.47</v>
      </c>
      <c r="H47" s="44"/>
      <c r="I47" s="44">
        <f t="shared" si="2"/>
        <v>78.47</v>
      </c>
      <c r="J47" s="44">
        <f t="shared" si="3"/>
        <v>8.64</v>
      </c>
      <c r="K47" s="44">
        <f t="shared" si="4"/>
        <v>0</v>
      </c>
      <c r="L47" s="44">
        <f t="shared" si="5"/>
        <v>8.64</v>
      </c>
      <c r="M47" s="40"/>
      <c r="N47" s="40"/>
      <c r="O47" s="40"/>
      <c r="P47" s="40"/>
    </row>
    <row r="48" spans="1:16" ht="15" customHeight="1">
      <c r="A48" s="42"/>
      <c r="B48" s="43"/>
      <c r="C48" s="37" t="s">
        <v>118</v>
      </c>
      <c r="D48" s="68">
        <v>1E-4</v>
      </c>
      <c r="E48" s="68"/>
      <c r="F48" s="68">
        <f t="shared" si="1"/>
        <v>1E-4</v>
      </c>
      <c r="G48" s="68">
        <v>1E-4</v>
      </c>
      <c r="H48" s="68"/>
      <c r="I48" s="68">
        <f t="shared" si="2"/>
        <v>1E-4</v>
      </c>
      <c r="J48" s="61">
        <f t="shared" si="3"/>
        <v>0</v>
      </c>
      <c r="K48" s="61">
        <f t="shared" si="4"/>
        <v>0</v>
      </c>
      <c r="L48" s="61">
        <f t="shared" si="5"/>
        <v>0</v>
      </c>
      <c r="M48" s="40"/>
      <c r="N48" s="40"/>
      <c r="O48" s="40"/>
      <c r="P48" s="40"/>
    </row>
    <row r="49" spans="1:17" ht="15" customHeight="1">
      <c r="A49" s="42"/>
      <c r="B49" s="43"/>
      <c r="C49" s="37" t="s">
        <v>119</v>
      </c>
      <c r="D49" s="68">
        <v>2.2499999999999999E-2</v>
      </c>
      <c r="E49" s="68"/>
      <c r="F49" s="68">
        <f t="shared" si="1"/>
        <v>2.2499999999999999E-2</v>
      </c>
      <c r="G49" s="68">
        <v>2.4799999999999999E-2</v>
      </c>
      <c r="H49" s="68"/>
      <c r="I49" s="68">
        <f t="shared" si="2"/>
        <v>2.4799999999999999E-2</v>
      </c>
      <c r="J49" s="61">
        <f t="shared" si="3"/>
        <v>2.3E-3</v>
      </c>
      <c r="K49" s="61">
        <f t="shared" si="4"/>
        <v>0</v>
      </c>
      <c r="L49" s="61">
        <f t="shared" si="5"/>
        <v>2.3E-3</v>
      </c>
      <c r="M49" s="40"/>
      <c r="N49" s="40"/>
      <c r="O49" s="40"/>
      <c r="P49" s="40"/>
    </row>
    <row r="50" spans="1:17" ht="16.5" customHeight="1">
      <c r="A50" s="42"/>
      <c r="B50" s="43"/>
      <c r="C50" s="37" t="s">
        <v>120</v>
      </c>
      <c r="D50" s="68">
        <v>6.8999999999999999E-3</v>
      </c>
      <c r="E50" s="68"/>
      <c r="F50" s="68">
        <f t="shared" si="1"/>
        <v>6.8999999999999999E-3</v>
      </c>
      <c r="G50" s="68">
        <v>5.4000000000000003E-3</v>
      </c>
      <c r="H50" s="68"/>
      <c r="I50" s="68">
        <f t="shared" si="2"/>
        <v>5.4000000000000003E-3</v>
      </c>
      <c r="J50" s="61">
        <f t="shared" si="3"/>
        <v>-1.4999999999999996E-3</v>
      </c>
      <c r="K50" s="61">
        <f t="shared" si="4"/>
        <v>0</v>
      </c>
      <c r="L50" s="61">
        <f t="shared" si="5"/>
        <v>-1.4999999999999996E-3</v>
      </c>
      <c r="M50" s="40"/>
      <c r="N50" s="40"/>
      <c r="O50" s="40"/>
      <c r="P50" s="40"/>
    </row>
    <row r="51" spans="1:17" ht="15" customHeight="1">
      <c r="A51" s="42">
        <v>4</v>
      </c>
      <c r="B51" s="43"/>
      <c r="C51" s="39" t="s">
        <v>47</v>
      </c>
      <c r="D51" s="45"/>
      <c r="E51" s="45"/>
      <c r="F51" s="44" t="s">
        <v>125</v>
      </c>
      <c r="G51" s="45"/>
      <c r="H51" s="45"/>
      <c r="I51" s="44" t="s">
        <v>125</v>
      </c>
      <c r="J51" s="61"/>
      <c r="K51" s="61"/>
      <c r="L51" s="61"/>
      <c r="M51" s="41"/>
      <c r="N51" s="41"/>
      <c r="O51" s="41"/>
      <c r="P51" s="41"/>
    </row>
    <row r="52" spans="1:17" ht="33" customHeight="1">
      <c r="A52" s="42"/>
      <c r="B52" s="43"/>
      <c r="C52" s="37" t="s">
        <v>123</v>
      </c>
      <c r="D52" s="44"/>
      <c r="E52" s="44"/>
      <c r="F52" s="44"/>
      <c r="G52" s="44" t="s">
        <v>125</v>
      </c>
      <c r="H52" s="44"/>
      <c r="I52" s="44" t="s">
        <v>125</v>
      </c>
      <c r="J52" s="44"/>
      <c r="K52" s="44"/>
      <c r="L52" s="44"/>
      <c r="M52" s="40"/>
      <c r="N52" s="40"/>
      <c r="O52" s="40"/>
      <c r="P52" s="40"/>
    </row>
    <row r="53" spans="1:17" ht="15" customHeight="1">
      <c r="A53" s="42"/>
      <c r="B53" s="43"/>
      <c r="C53" s="37" t="s">
        <v>124</v>
      </c>
      <c r="D53" s="44">
        <v>0</v>
      </c>
      <c r="E53" s="44"/>
      <c r="F53" s="44">
        <f t="shared" si="1"/>
        <v>0</v>
      </c>
      <c r="G53" s="44">
        <v>0</v>
      </c>
      <c r="H53" s="44"/>
      <c r="I53" s="44">
        <f t="shared" si="2"/>
        <v>0</v>
      </c>
      <c r="J53" s="44">
        <f t="shared" si="3"/>
        <v>0</v>
      </c>
      <c r="K53" s="44">
        <f t="shared" si="4"/>
        <v>0</v>
      </c>
      <c r="L53" s="44">
        <f t="shared" si="5"/>
        <v>0</v>
      </c>
      <c r="M53" s="40"/>
      <c r="N53" s="40"/>
      <c r="O53" s="40"/>
      <c r="P53" s="40"/>
    </row>
    <row r="54" spans="1:17" ht="15" customHeight="1">
      <c r="A54" s="42"/>
      <c r="B54" s="43"/>
      <c r="C54" s="37" t="s">
        <v>119</v>
      </c>
      <c r="D54" s="44">
        <v>0</v>
      </c>
      <c r="E54" s="44"/>
      <c r="F54" s="44">
        <f t="shared" si="1"/>
        <v>0</v>
      </c>
      <c r="G54" s="44">
        <v>0</v>
      </c>
      <c r="H54" s="44"/>
      <c r="I54" s="44">
        <f t="shared" si="2"/>
        <v>0</v>
      </c>
      <c r="J54" s="44">
        <f t="shared" si="3"/>
        <v>0</v>
      </c>
      <c r="K54" s="44">
        <f t="shared" si="4"/>
        <v>0</v>
      </c>
      <c r="L54" s="44">
        <f t="shared" si="5"/>
        <v>0</v>
      </c>
      <c r="M54" s="40"/>
      <c r="N54" s="40"/>
      <c r="O54" s="40"/>
      <c r="P54" s="40"/>
    </row>
    <row r="55" spans="1:17" ht="15" customHeight="1">
      <c r="A55" s="46"/>
      <c r="B55" s="43"/>
      <c r="C55" s="47" t="s">
        <v>120</v>
      </c>
      <c r="D55" s="44">
        <v>35.5</v>
      </c>
      <c r="E55" s="44"/>
      <c r="F55" s="44">
        <f t="shared" si="1"/>
        <v>35.5</v>
      </c>
      <c r="G55" s="48">
        <v>31</v>
      </c>
      <c r="H55" s="48"/>
      <c r="I55" s="48">
        <f t="shared" si="2"/>
        <v>31</v>
      </c>
      <c r="J55" s="48">
        <f t="shared" si="3"/>
        <v>-4.5</v>
      </c>
      <c r="K55" s="48">
        <f t="shared" si="4"/>
        <v>0</v>
      </c>
      <c r="L55" s="48">
        <f t="shared" si="5"/>
        <v>-4.5</v>
      </c>
      <c r="M55" s="40"/>
      <c r="N55" s="40"/>
      <c r="O55" s="40"/>
      <c r="P55" s="40"/>
    </row>
    <row r="56" spans="1:17" ht="28.5" customHeight="1">
      <c r="A56" s="91" t="s">
        <v>170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28"/>
      <c r="N56" s="28"/>
      <c r="O56" s="28"/>
      <c r="P56" s="28"/>
    </row>
    <row r="57" spans="1:17" ht="29.25" hidden="1" customHeight="1">
      <c r="A57" s="31"/>
      <c r="C57" s="49" t="s">
        <v>106</v>
      </c>
      <c r="D57" s="50"/>
      <c r="E57" s="50"/>
      <c r="F57" s="50"/>
      <c r="G57" s="50"/>
      <c r="H57" s="50"/>
      <c r="I57" s="50"/>
      <c r="J57" s="50"/>
      <c r="K57" s="50"/>
      <c r="L57" s="50"/>
      <c r="M57" s="29"/>
      <c r="N57" s="29"/>
      <c r="O57" s="29"/>
      <c r="P57" s="28"/>
      <c r="Q57" s="28"/>
    </row>
    <row r="58" spans="1:17" ht="15.75" hidden="1">
      <c r="A58" s="54"/>
      <c r="B58" s="54"/>
      <c r="C58" s="51" t="s">
        <v>126</v>
      </c>
      <c r="D58" s="44"/>
      <c r="E58" s="44">
        <v>150</v>
      </c>
      <c r="F58" s="44">
        <f>SUM(E58)</f>
        <v>150</v>
      </c>
      <c r="G58" s="44"/>
      <c r="H58" s="44">
        <v>10.352</v>
      </c>
      <c r="I58" s="44">
        <f>SUM(H58)</f>
        <v>10.352</v>
      </c>
      <c r="J58" s="44"/>
      <c r="K58" s="44">
        <f>SUM(H58-E58)</f>
        <v>-139.648</v>
      </c>
      <c r="L58" s="44">
        <f>SUM(K58)</f>
        <v>-139.648</v>
      </c>
      <c r="M58" s="40"/>
      <c r="N58" s="40"/>
      <c r="O58" s="40"/>
      <c r="P58" s="40"/>
      <c r="Q58" s="40"/>
    </row>
    <row r="59" spans="1:17" ht="27" hidden="1" customHeight="1">
      <c r="A59" s="54"/>
      <c r="B59" s="54"/>
      <c r="C59" s="52" t="s">
        <v>127</v>
      </c>
      <c r="D59" s="44"/>
      <c r="E59" s="44">
        <v>150</v>
      </c>
      <c r="F59" s="44">
        <f t="shared" ref="F59:F68" si="6">SUM(E59)</f>
        <v>150</v>
      </c>
      <c r="G59" s="44"/>
      <c r="H59" s="44">
        <v>10.352</v>
      </c>
      <c r="I59" s="44">
        <f t="shared" ref="I59:I68" si="7">SUM(H59)</f>
        <v>10.352</v>
      </c>
      <c r="J59" s="44"/>
      <c r="K59" s="44">
        <f t="shared" ref="K59:K68" si="8">SUM(H59-E59)</f>
        <v>-139.648</v>
      </c>
      <c r="L59" s="44">
        <f t="shared" ref="L59:L68" si="9">SUM(K59)</f>
        <v>-139.648</v>
      </c>
      <c r="M59" s="40"/>
      <c r="N59" s="40"/>
      <c r="O59" s="40"/>
      <c r="P59" s="40"/>
      <c r="Q59" s="40"/>
    </row>
    <row r="60" spans="1:17" ht="13.5" hidden="1" customHeight="1">
      <c r="A60" s="54"/>
      <c r="B60" s="54"/>
      <c r="C60" s="52" t="s">
        <v>128</v>
      </c>
      <c r="D60" s="44"/>
      <c r="E60" s="44">
        <v>49.8</v>
      </c>
      <c r="F60" s="44">
        <f t="shared" si="6"/>
        <v>49.8</v>
      </c>
      <c r="G60" s="44"/>
      <c r="H60" s="44">
        <v>49.8</v>
      </c>
      <c r="I60" s="44">
        <f t="shared" si="7"/>
        <v>49.8</v>
      </c>
      <c r="J60" s="44"/>
      <c r="K60" s="44">
        <f t="shared" si="8"/>
        <v>0</v>
      </c>
      <c r="L60" s="44">
        <f t="shared" si="9"/>
        <v>0</v>
      </c>
      <c r="M60" s="40"/>
      <c r="N60" s="40"/>
      <c r="O60" s="40"/>
      <c r="P60" s="40"/>
      <c r="Q60" s="40"/>
    </row>
    <row r="61" spans="1:17" ht="15.75" hidden="1">
      <c r="A61" s="54"/>
      <c r="B61" s="54"/>
      <c r="C61" s="52" t="s">
        <v>129</v>
      </c>
      <c r="D61" s="44"/>
      <c r="E61" s="44">
        <v>49.8</v>
      </c>
      <c r="F61" s="44">
        <f t="shared" si="6"/>
        <v>49.8</v>
      </c>
      <c r="G61" s="38"/>
      <c r="H61" s="44">
        <v>49.8</v>
      </c>
      <c r="I61" s="44">
        <f t="shared" si="7"/>
        <v>49.8</v>
      </c>
      <c r="J61" s="44"/>
      <c r="K61" s="44">
        <f t="shared" si="8"/>
        <v>0</v>
      </c>
      <c r="L61" s="44">
        <f t="shared" si="9"/>
        <v>0</v>
      </c>
      <c r="M61" s="40"/>
      <c r="N61" s="40"/>
      <c r="O61" s="40"/>
      <c r="P61" s="40"/>
      <c r="Q61" s="40"/>
    </row>
    <row r="62" spans="1:17" hidden="1">
      <c r="A62" s="54"/>
      <c r="B62" s="54"/>
      <c r="C62" s="51" t="s">
        <v>130</v>
      </c>
      <c r="D62" s="33"/>
      <c r="E62" s="33"/>
      <c r="F62" s="44"/>
      <c r="G62" s="33"/>
      <c r="H62" s="33"/>
      <c r="I62" s="44"/>
      <c r="J62" s="33"/>
      <c r="K62" s="44"/>
      <c r="L62" s="44"/>
      <c r="M62" s="29"/>
      <c r="N62" s="29"/>
      <c r="O62" s="29"/>
      <c r="P62" s="28"/>
      <c r="Q62" s="28"/>
    </row>
    <row r="63" spans="1:17" ht="26.25" hidden="1" customHeight="1">
      <c r="A63" s="54"/>
      <c r="B63" s="54"/>
      <c r="C63" s="52" t="s">
        <v>131</v>
      </c>
      <c r="D63" s="44"/>
      <c r="E63" s="44">
        <v>1</v>
      </c>
      <c r="F63" s="44">
        <f t="shared" si="6"/>
        <v>1</v>
      </c>
      <c r="G63" s="44"/>
      <c r="H63" s="44">
        <v>1</v>
      </c>
      <c r="I63" s="44">
        <f t="shared" si="7"/>
        <v>1</v>
      </c>
      <c r="J63" s="44"/>
      <c r="K63" s="44">
        <f t="shared" si="8"/>
        <v>0</v>
      </c>
      <c r="L63" s="44">
        <f t="shared" si="9"/>
        <v>0</v>
      </c>
      <c r="M63" s="40"/>
      <c r="N63" s="40"/>
      <c r="O63" s="40"/>
      <c r="P63" s="40"/>
      <c r="Q63" s="40"/>
    </row>
    <row r="64" spans="1:17" ht="27.75" hidden="1" customHeight="1">
      <c r="A64" s="54"/>
      <c r="B64" s="54"/>
      <c r="C64" s="52" t="s">
        <v>132</v>
      </c>
      <c r="D64" s="44"/>
      <c r="E64" s="44">
        <v>49.8</v>
      </c>
      <c r="F64" s="44">
        <f t="shared" si="6"/>
        <v>49.8</v>
      </c>
      <c r="G64" s="44"/>
      <c r="H64" s="44">
        <v>49.8</v>
      </c>
      <c r="I64" s="44">
        <f t="shared" si="7"/>
        <v>49.8</v>
      </c>
      <c r="J64" s="44"/>
      <c r="K64" s="44">
        <f t="shared" si="8"/>
        <v>0</v>
      </c>
      <c r="L64" s="44">
        <f t="shared" si="9"/>
        <v>0</v>
      </c>
      <c r="M64" s="40"/>
      <c r="N64" s="40"/>
      <c r="O64" s="40"/>
      <c r="P64" s="40"/>
      <c r="Q64" s="40"/>
    </row>
    <row r="65" spans="1:17" ht="15.75" hidden="1">
      <c r="A65" s="54"/>
      <c r="B65" s="54"/>
      <c r="C65" s="51" t="s">
        <v>133</v>
      </c>
      <c r="D65" s="44"/>
      <c r="E65" s="44"/>
      <c r="F65" s="44"/>
      <c r="G65" s="44"/>
      <c r="H65" s="44"/>
      <c r="I65" s="44"/>
      <c r="J65" s="44"/>
      <c r="K65" s="44"/>
      <c r="L65" s="44"/>
      <c r="M65" s="40"/>
      <c r="N65" s="40"/>
      <c r="O65" s="40"/>
      <c r="P65" s="40"/>
      <c r="Q65" s="40"/>
    </row>
    <row r="66" spans="1:17" ht="27.75" hidden="1" customHeight="1">
      <c r="A66" s="54"/>
      <c r="B66" s="54"/>
      <c r="C66" s="52" t="s">
        <v>134</v>
      </c>
      <c r="D66" s="44"/>
      <c r="E66" s="44">
        <v>3.01</v>
      </c>
      <c r="F66" s="44">
        <f t="shared" si="6"/>
        <v>3.01</v>
      </c>
      <c r="G66" s="44"/>
      <c r="H66" s="44">
        <v>3.01</v>
      </c>
      <c r="I66" s="44">
        <f t="shared" si="7"/>
        <v>3.01</v>
      </c>
      <c r="J66" s="44"/>
      <c r="K66" s="44">
        <f t="shared" si="8"/>
        <v>0</v>
      </c>
      <c r="L66" s="44">
        <f t="shared" si="9"/>
        <v>0</v>
      </c>
      <c r="M66" s="40"/>
      <c r="N66" s="40"/>
      <c r="O66" s="40"/>
      <c r="P66" s="40"/>
      <c r="Q66" s="40"/>
    </row>
    <row r="67" spans="1:17" ht="15.75" hidden="1">
      <c r="A67" s="54"/>
      <c r="B67" s="54"/>
      <c r="C67" s="51" t="s">
        <v>135</v>
      </c>
      <c r="D67" s="44"/>
      <c r="E67" s="44"/>
      <c r="F67" s="44"/>
      <c r="G67" s="44"/>
      <c r="H67" s="44"/>
      <c r="I67" s="44"/>
      <c r="J67" s="44"/>
      <c r="K67" s="44"/>
      <c r="L67" s="44"/>
      <c r="M67" s="40"/>
      <c r="N67" s="40"/>
      <c r="O67" s="40"/>
      <c r="P67" s="40"/>
      <c r="Q67" s="40"/>
    </row>
    <row r="68" spans="1:17" ht="24.75" hidden="1" customHeight="1">
      <c r="A68" s="54"/>
      <c r="B68" s="54"/>
      <c r="C68" s="52" t="s">
        <v>136</v>
      </c>
      <c r="D68" s="44"/>
      <c r="E68" s="44">
        <v>100</v>
      </c>
      <c r="F68" s="44">
        <f t="shared" si="6"/>
        <v>100</v>
      </c>
      <c r="G68" s="44"/>
      <c r="H68" s="44">
        <v>100</v>
      </c>
      <c r="I68" s="44">
        <f t="shared" si="7"/>
        <v>100</v>
      </c>
      <c r="J68" s="44"/>
      <c r="K68" s="44">
        <f t="shared" si="8"/>
        <v>0</v>
      </c>
      <c r="L68" s="44">
        <f t="shared" si="9"/>
        <v>0</v>
      </c>
      <c r="M68" s="40"/>
      <c r="N68" s="40"/>
      <c r="O68" s="40"/>
      <c r="P68" s="40"/>
      <c r="Q68" s="40"/>
    </row>
    <row r="69" spans="1:17" ht="18" hidden="1" customHeight="1">
      <c r="A69" s="99" t="s">
        <v>137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28"/>
      <c r="N69" s="28"/>
      <c r="O69" s="28"/>
      <c r="P69" s="28"/>
      <c r="Q69" s="28"/>
    </row>
    <row r="70" spans="1:17" ht="18.75" hidden="1">
      <c r="A70" s="96" t="s">
        <v>49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28"/>
      <c r="N70" s="28"/>
      <c r="O70" s="28"/>
      <c r="P70" s="28"/>
      <c r="Q70" s="28"/>
    </row>
  </sheetData>
  <mergeCells count="30">
    <mergeCell ref="A22:L22"/>
    <mergeCell ref="A70:L70"/>
    <mergeCell ref="A16:B16"/>
    <mergeCell ref="A17:B17"/>
    <mergeCell ref="A18:L18"/>
    <mergeCell ref="A19:B19"/>
    <mergeCell ref="A20:B20"/>
    <mergeCell ref="A21:L21"/>
    <mergeCell ref="A69:L69"/>
    <mergeCell ref="C34:L34"/>
    <mergeCell ref="A56:L56"/>
    <mergeCell ref="A35:L35"/>
    <mergeCell ref="A23:L23"/>
    <mergeCell ref="A15:L15"/>
    <mergeCell ref="A5:L5"/>
    <mergeCell ref="A6:B6"/>
    <mergeCell ref="A7:B7"/>
    <mergeCell ref="A8:B8"/>
    <mergeCell ref="A9:B9"/>
    <mergeCell ref="A10:B10"/>
    <mergeCell ref="A11:B11"/>
    <mergeCell ref="A12:B12"/>
    <mergeCell ref="A13:B13"/>
    <mergeCell ref="D3:F3"/>
    <mergeCell ref="G3:I3"/>
    <mergeCell ref="J3:L3"/>
    <mergeCell ref="A2:L2"/>
    <mergeCell ref="A1:M1"/>
    <mergeCell ref="A3:B4"/>
    <mergeCell ref="C3:C4"/>
  </mergeCells>
  <pageMargins left="0.55118110236220474" right="0.59055118110236227" top="0.31496062992125984" bottom="0.27559055118110237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topLeftCell="A49" workbookViewId="0">
      <selection activeCell="J73" sqref="J73"/>
    </sheetView>
  </sheetViews>
  <sheetFormatPr defaultRowHeight="15"/>
  <cols>
    <col min="1" max="1" width="4.28515625" customWidth="1"/>
    <col min="2" max="2" width="46.85546875" customWidth="1"/>
    <col min="9" max="9" width="7.85546875" customWidth="1"/>
    <col min="10" max="10" width="8.140625" customWidth="1"/>
    <col min="11" max="11" width="7.7109375" customWidth="1"/>
  </cols>
  <sheetData>
    <row r="1" spans="1:11" ht="15.75">
      <c r="A1" s="4" t="s">
        <v>50</v>
      </c>
    </row>
    <row r="2" spans="1:11">
      <c r="A2" s="116" t="s">
        <v>6</v>
      </c>
      <c r="B2" s="116" t="s">
        <v>7</v>
      </c>
      <c r="C2" s="108" t="s">
        <v>52</v>
      </c>
      <c r="D2" s="109"/>
      <c r="E2" s="111"/>
      <c r="F2" s="108" t="s">
        <v>53</v>
      </c>
      <c r="G2" s="109"/>
      <c r="H2" s="111"/>
      <c r="I2" s="108" t="s">
        <v>54</v>
      </c>
      <c r="J2" s="109"/>
      <c r="K2" s="111"/>
    </row>
    <row r="3" spans="1:11">
      <c r="A3" s="117"/>
      <c r="B3" s="117"/>
      <c r="C3" s="119"/>
      <c r="D3" s="120"/>
      <c r="E3" s="121"/>
      <c r="F3" s="119"/>
      <c r="G3" s="120"/>
      <c r="H3" s="121"/>
      <c r="I3" s="119" t="s">
        <v>55</v>
      </c>
      <c r="J3" s="120"/>
      <c r="K3" s="121"/>
    </row>
    <row r="4" spans="1:11" ht="38.25">
      <c r="A4" s="118"/>
      <c r="B4" s="118"/>
      <c r="C4" s="7" t="s">
        <v>11</v>
      </c>
      <c r="D4" s="7" t="s">
        <v>12</v>
      </c>
      <c r="E4" s="7" t="s">
        <v>13</v>
      </c>
      <c r="F4" s="7" t="s">
        <v>11</v>
      </c>
      <c r="G4" s="7" t="s">
        <v>12</v>
      </c>
      <c r="H4" s="7" t="s">
        <v>13</v>
      </c>
      <c r="I4" s="7" t="s">
        <v>11</v>
      </c>
      <c r="J4" s="7" t="s">
        <v>12</v>
      </c>
      <c r="K4" s="7" t="s">
        <v>13</v>
      </c>
    </row>
    <row r="5" spans="1:11" ht="13.15" customHeight="1">
      <c r="A5" s="7" t="s">
        <v>16</v>
      </c>
      <c r="B5" s="8" t="s">
        <v>15</v>
      </c>
      <c r="C5" s="7">
        <v>2030.5039999999999</v>
      </c>
      <c r="D5" s="7">
        <v>48.4</v>
      </c>
      <c r="E5" s="7">
        <v>2078.9050000000002</v>
      </c>
      <c r="F5" s="7">
        <v>2595.3580000000002</v>
      </c>
      <c r="G5" s="7">
        <v>24.503</v>
      </c>
      <c r="H5" s="7">
        <v>2619.8609999999999</v>
      </c>
      <c r="I5" s="62">
        <f>F5/C5-100%</f>
        <v>0.27818413556437238</v>
      </c>
      <c r="J5" s="62">
        <f>G5/D5-100%</f>
        <v>-0.49373966942148761</v>
      </c>
      <c r="K5" s="62">
        <f>H5/E5-100%</f>
        <v>0.26021198659871403</v>
      </c>
    </row>
    <row r="6" spans="1:11" ht="27.6" customHeight="1">
      <c r="A6" s="122" t="s">
        <v>160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14.25" customHeight="1">
      <c r="A7" s="7" t="s">
        <v>16</v>
      </c>
      <c r="B7" s="8" t="s">
        <v>17</v>
      </c>
      <c r="C7" s="7" t="s">
        <v>16</v>
      </c>
      <c r="D7" s="7" t="s">
        <v>16</v>
      </c>
      <c r="E7" s="7" t="s">
        <v>16</v>
      </c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</row>
    <row r="8" spans="1:11" ht="40.5" hidden="1" customHeight="1">
      <c r="A8" s="10"/>
      <c r="B8" s="17" t="s">
        <v>144</v>
      </c>
      <c r="C8" s="10"/>
      <c r="D8" s="10"/>
      <c r="E8" s="10"/>
      <c r="F8" s="10">
        <v>2431.5500000000002</v>
      </c>
      <c r="G8" s="10">
        <v>0</v>
      </c>
      <c r="H8" s="10">
        <v>2431.5500000000002</v>
      </c>
      <c r="I8" s="10"/>
      <c r="J8" s="10"/>
      <c r="K8" s="10"/>
    </row>
    <row r="9" spans="1:11" ht="33" customHeight="1">
      <c r="A9" s="122" t="s">
        <v>156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ht="12" customHeight="1">
      <c r="A10" s="11" t="s">
        <v>14</v>
      </c>
      <c r="B10" s="18" t="s">
        <v>44</v>
      </c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</row>
    <row r="11" spans="1:11" ht="13.5" hidden="1" customHeight="1">
      <c r="A11" s="7"/>
      <c r="B11" s="26"/>
      <c r="C11" s="24" t="s">
        <v>16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16</v>
      </c>
      <c r="I11" s="7"/>
      <c r="J11" s="7"/>
      <c r="K11" s="7"/>
    </row>
    <row r="12" spans="1:11" ht="28.9" customHeight="1">
      <c r="A12" s="7"/>
      <c r="B12" s="26" t="s">
        <v>145</v>
      </c>
      <c r="C12" s="65">
        <v>1</v>
      </c>
      <c r="D12" s="65"/>
      <c r="E12" s="65">
        <v>1</v>
      </c>
      <c r="F12" s="65">
        <v>1</v>
      </c>
      <c r="G12" s="65"/>
      <c r="H12" s="65">
        <v>1</v>
      </c>
      <c r="I12" s="69">
        <f>F12/C12-100%</f>
        <v>0</v>
      </c>
      <c r="J12" s="69"/>
      <c r="K12" s="69">
        <f>H12/E12-100%</f>
        <v>0</v>
      </c>
    </row>
    <row r="13" spans="1:11" ht="18.600000000000001" customHeight="1">
      <c r="A13" s="7"/>
      <c r="B13" s="52" t="s">
        <v>146</v>
      </c>
      <c r="C13" s="44">
        <v>10.5</v>
      </c>
      <c r="D13" s="44"/>
      <c r="E13" s="44">
        <v>10.5</v>
      </c>
      <c r="F13" s="44">
        <v>10.5</v>
      </c>
      <c r="G13" s="44"/>
      <c r="H13" s="44">
        <v>10.5</v>
      </c>
      <c r="I13" s="69">
        <f>F13/C13-100%</f>
        <v>0</v>
      </c>
      <c r="J13" s="69"/>
      <c r="K13" s="69">
        <f>H13/E13-100%</f>
        <v>0</v>
      </c>
    </row>
    <row r="14" spans="1:11" ht="15" customHeight="1">
      <c r="A14" s="7"/>
      <c r="B14" s="52" t="s">
        <v>147</v>
      </c>
      <c r="C14" s="44">
        <v>9</v>
      </c>
      <c r="D14" s="44"/>
      <c r="E14" s="44">
        <v>9</v>
      </c>
      <c r="F14" s="44">
        <v>9</v>
      </c>
      <c r="G14" s="44"/>
      <c r="H14" s="44">
        <v>9</v>
      </c>
      <c r="I14" s="69">
        <f t="shared" ref="I14:I16" si="0">F14/C14-100%</f>
        <v>0</v>
      </c>
      <c r="J14" s="69"/>
      <c r="K14" s="69">
        <f t="shared" ref="K14" si="1">H14/E14-100%</f>
        <v>0</v>
      </c>
    </row>
    <row r="15" spans="1:11" ht="24" customHeight="1">
      <c r="A15" s="7"/>
      <c r="B15" s="52" t="s">
        <v>148</v>
      </c>
      <c r="C15" s="44">
        <v>2030.5050000000001</v>
      </c>
      <c r="D15" s="44">
        <v>48.4</v>
      </c>
      <c r="E15" s="44">
        <f>SUM(C15:D15)</f>
        <v>2078.9050000000002</v>
      </c>
      <c r="F15" s="44">
        <v>2595.3580000000002</v>
      </c>
      <c r="G15" s="44">
        <v>24.503</v>
      </c>
      <c r="H15" s="44">
        <f>SUM(F15:G15)</f>
        <v>2619.8610000000003</v>
      </c>
      <c r="I15" s="69">
        <f t="shared" si="0"/>
        <v>0.2781835060736122</v>
      </c>
      <c r="J15" s="69"/>
      <c r="K15" s="69">
        <f>H15/E15-100%</f>
        <v>0.26021198659871425</v>
      </c>
    </row>
    <row r="16" spans="1:11" ht="27.6" customHeight="1">
      <c r="A16" s="7" t="s">
        <v>16</v>
      </c>
      <c r="B16" s="52" t="s">
        <v>149</v>
      </c>
      <c r="C16" s="44">
        <v>23.5</v>
      </c>
      <c r="D16" s="44"/>
      <c r="E16" s="44">
        <v>23.5</v>
      </c>
      <c r="F16" s="44">
        <v>23.5</v>
      </c>
      <c r="G16" s="44"/>
      <c r="H16" s="44">
        <v>23.5</v>
      </c>
      <c r="I16" s="69">
        <f t="shared" si="0"/>
        <v>0</v>
      </c>
      <c r="J16" s="69"/>
      <c r="K16" s="69">
        <f>H16/E16-100%</f>
        <v>0</v>
      </c>
    </row>
    <row r="17" spans="1:12">
      <c r="A17" s="7" t="s">
        <v>28</v>
      </c>
      <c r="B17" s="8" t="s">
        <v>45</v>
      </c>
      <c r="C17" s="65" t="s">
        <v>16</v>
      </c>
      <c r="D17" s="65" t="s">
        <v>16</v>
      </c>
      <c r="E17" s="65" t="s">
        <v>16</v>
      </c>
      <c r="F17" s="65" t="s">
        <v>16</v>
      </c>
      <c r="G17" s="65" t="s">
        <v>16</v>
      </c>
      <c r="H17" s="65" t="s">
        <v>16</v>
      </c>
      <c r="I17" s="69"/>
      <c r="J17" s="69"/>
      <c r="K17" s="69"/>
    </row>
    <row r="18" spans="1:12" ht="25.15" customHeight="1">
      <c r="A18" s="7" t="s">
        <v>16</v>
      </c>
      <c r="B18" s="26" t="s">
        <v>151</v>
      </c>
      <c r="C18" s="65">
        <v>370</v>
      </c>
      <c r="D18" s="65"/>
      <c r="E18" s="65">
        <v>370</v>
      </c>
      <c r="F18" s="65">
        <v>372</v>
      </c>
      <c r="G18" s="65"/>
      <c r="H18" s="65">
        <v>372</v>
      </c>
      <c r="I18" s="69">
        <f>F18/C18-100%</f>
        <v>5.4054054054053502E-3</v>
      </c>
      <c r="J18" s="69"/>
      <c r="K18" s="69">
        <f>H18/E18-100%</f>
        <v>5.4054054054053502E-3</v>
      </c>
    </row>
    <row r="19" spans="1:12" ht="15.6" customHeight="1">
      <c r="A19" s="7" t="s">
        <v>38</v>
      </c>
      <c r="B19" s="8" t="s">
        <v>46</v>
      </c>
      <c r="C19" s="8" t="s">
        <v>16</v>
      </c>
      <c r="D19" s="8" t="s">
        <v>16</v>
      </c>
      <c r="E19" s="8"/>
      <c r="F19" s="8"/>
      <c r="G19" s="8"/>
      <c r="H19" s="8"/>
      <c r="I19" s="69"/>
      <c r="J19" s="69"/>
      <c r="K19" s="69"/>
    </row>
    <row r="20" spans="1:12" ht="17.45" customHeight="1">
      <c r="A20" s="7"/>
      <c r="B20" s="26" t="s">
        <v>150</v>
      </c>
      <c r="C20" s="65">
        <v>5.4870000000000001</v>
      </c>
      <c r="D20" s="65">
        <v>0.13</v>
      </c>
      <c r="E20" s="65">
        <v>5.6180000000000003</v>
      </c>
      <c r="F20" s="65">
        <v>6.976</v>
      </c>
      <c r="G20" s="65">
        <v>6.5000000000000002E-2</v>
      </c>
      <c r="H20" s="65">
        <v>7.0419999999999998</v>
      </c>
      <c r="I20" s="69">
        <f>F20/C20-100%</f>
        <v>0.27136868963003469</v>
      </c>
      <c r="J20" s="69"/>
      <c r="K20" s="69">
        <f>H20/E20-100%</f>
        <v>0.25347098611605534</v>
      </c>
    </row>
    <row r="21" spans="1:12">
      <c r="A21" s="7" t="s">
        <v>51</v>
      </c>
      <c r="B21" s="8" t="s">
        <v>47</v>
      </c>
      <c r="C21" s="8"/>
      <c r="D21" s="8"/>
      <c r="E21" s="8">
        <f t="shared" ref="E21" si="2">SUM(C21)</f>
        <v>0</v>
      </c>
      <c r="F21" s="8"/>
      <c r="G21" s="8"/>
      <c r="H21" s="8">
        <f t="shared" ref="H21" si="3">SUM(F21)</f>
        <v>0</v>
      </c>
      <c r="I21" s="69"/>
      <c r="J21" s="69"/>
      <c r="K21" s="69"/>
    </row>
    <row r="22" spans="1:12" ht="38.450000000000003" customHeight="1">
      <c r="A22" s="9"/>
      <c r="B22" s="26" t="s">
        <v>152</v>
      </c>
      <c r="C22" s="65">
        <v>70</v>
      </c>
      <c r="D22" s="65"/>
      <c r="E22" s="65">
        <v>70</v>
      </c>
      <c r="F22" s="65">
        <v>26</v>
      </c>
      <c r="G22" s="65"/>
      <c r="H22" s="65">
        <v>26</v>
      </c>
      <c r="I22" s="69">
        <f>F22/C22-100%</f>
        <v>-0.62857142857142856</v>
      </c>
      <c r="J22" s="69"/>
      <c r="K22" s="69">
        <f>H22/E22-100%</f>
        <v>-0.62857142857142856</v>
      </c>
    </row>
    <row r="23" spans="1:12" ht="26.45" customHeight="1">
      <c r="A23" s="113" t="s">
        <v>157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2" ht="15" customHeight="1">
      <c r="A24" s="106" t="s">
        <v>108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55"/>
    </row>
    <row r="25" spans="1:12">
      <c r="A25" s="32">
        <v>1</v>
      </c>
      <c r="B25" s="36" t="s">
        <v>109</v>
      </c>
      <c r="C25" s="33"/>
      <c r="D25" s="33"/>
      <c r="E25" s="33"/>
      <c r="F25" s="33"/>
      <c r="G25" s="33"/>
      <c r="H25" s="33"/>
      <c r="I25" s="32"/>
      <c r="J25" s="62"/>
      <c r="K25" s="62"/>
      <c r="L25" s="28"/>
    </row>
    <row r="26" spans="1:12" ht="25.5">
      <c r="A26" s="32"/>
      <c r="B26" s="37" t="s">
        <v>110</v>
      </c>
      <c r="C26" s="32"/>
      <c r="D26" s="65">
        <v>43</v>
      </c>
      <c r="E26" s="65">
        <v>43</v>
      </c>
      <c r="F26" s="26"/>
      <c r="G26" s="60">
        <v>23</v>
      </c>
      <c r="H26" s="60">
        <v>23</v>
      </c>
      <c r="I26" s="32"/>
      <c r="J26" s="62">
        <f>G26/D26-100%</f>
        <v>-0.46511627906976749</v>
      </c>
      <c r="K26" s="62">
        <f>H26/E26-100%</f>
        <v>-0.46511627906976749</v>
      </c>
    </row>
    <row r="27" spans="1:12">
      <c r="A27" s="32"/>
      <c r="B27" s="37" t="s">
        <v>153</v>
      </c>
      <c r="C27" s="32"/>
      <c r="D27" s="65">
        <v>22</v>
      </c>
      <c r="E27" s="65">
        <v>22</v>
      </c>
      <c r="F27" s="26"/>
      <c r="G27" s="60">
        <v>23</v>
      </c>
      <c r="H27" s="60">
        <v>23</v>
      </c>
      <c r="I27" s="32"/>
      <c r="J27" s="62">
        <f>G27/D27-100%</f>
        <v>4.5454545454545414E-2</v>
      </c>
      <c r="K27" s="62">
        <f>H27/E27-100%</f>
        <v>4.5454545454545414E-2</v>
      </c>
    </row>
    <row r="28" spans="1:12">
      <c r="A28" s="32"/>
      <c r="B28" s="37" t="s">
        <v>158</v>
      </c>
      <c r="C28" s="32"/>
      <c r="D28" s="65">
        <v>10</v>
      </c>
      <c r="E28" s="65">
        <v>10</v>
      </c>
      <c r="F28" s="60"/>
      <c r="G28" s="60"/>
      <c r="H28" s="60"/>
      <c r="I28" s="32"/>
      <c r="J28" s="62"/>
      <c r="K28" s="62"/>
    </row>
    <row r="29" spans="1:12">
      <c r="A29" s="32">
        <v>2</v>
      </c>
      <c r="B29" s="39" t="s">
        <v>111</v>
      </c>
      <c r="C29" s="32"/>
      <c r="D29" s="53"/>
      <c r="E29" s="53"/>
      <c r="F29" s="53"/>
      <c r="G29" s="53"/>
      <c r="H29" s="53"/>
      <c r="I29" s="32"/>
      <c r="J29" s="62"/>
      <c r="K29" s="62"/>
    </row>
    <row r="30" spans="1:12">
      <c r="A30" s="32"/>
      <c r="B30" s="37" t="s">
        <v>112</v>
      </c>
      <c r="C30" s="32"/>
      <c r="D30" s="65">
        <v>3</v>
      </c>
      <c r="E30" s="65">
        <v>3</v>
      </c>
      <c r="F30" s="26"/>
      <c r="G30" s="60">
        <v>1</v>
      </c>
      <c r="H30" s="60">
        <v>1</v>
      </c>
      <c r="I30" s="32"/>
      <c r="J30" s="62">
        <f>G30/D30-100%</f>
        <v>-0.66666666666666674</v>
      </c>
      <c r="K30" s="62">
        <f>H30/E30-100%</f>
        <v>-0.66666666666666674</v>
      </c>
    </row>
    <row r="31" spans="1:12">
      <c r="A31" s="32">
        <v>3</v>
      </c>
      <c r="B31" s="39" t="s">
        <v>113</v>
      </c>
      <c r="C31" s="32"/>
      <c r="D31" s="53"/>
      <c r="E31" s="53"/>
      <c r="F31" s="53"/>
      <c r="G31" s="53"/>
      <c r="H31" s="53"/>
      <c r="I31" s="32"/>
      <c r="J31" s="62"/>
      <c r="K31" s="62"/>
    </row>
    <row r="32" spans="1:12">
      <c r="A32" s="32"/>
      <c r="B32" s="37" t="s">
        <v>114</v>
      </c>
      <c r="C32" s="32"/>
      <c r="D32" s="65">
        <v>14.3</v>
      </c>
      <c r="E32" s="65">
        <v>14.3</v>
      </c>
      <c r="F32" s="26"/>
      <c r="G32" s="60">
        <v>23</v>
      </c>
      <c r="H32" s="60">
        <v>23</v>
      </c>
      <c r="I32" s="32"/>
      <c r="J32" s="62">
        <f>G32/D32-100%</f>
        <v>0.60839160839160833</v>
      </c>
      <c r="K32" s="62">
        <f>H32/E32-100%</f>
        <v>0.60839160839160833</v>
      </c>
    </row>
    <row r="33" spans="1:11">
      <c r="A33" s="32">
        <v>4</v>
      </c>
      <c r="B33" s="39" t="s">
        <v>47</v>
      </c>
      <c r="C33" s="32"/>
      <c r="D33" s="53"/>
      <c r="E33" s="53"/>
      <c r="F33" s="53"/>
      <c r="G33" s="53"/>
      <c r="H33" s="53"/>
      <c r="I33" s="32"/>
      <c r="J33" s="62"/>
      <c r="K33" s="62"/>
    </row>
    <row r="34" spans="1:11" ht="25.5">
      <c r="A34" s="32"/>
      <c r="B34" s="37" t="s">
        <v>115</v>
      </c>
      <c r="C34" s="32"/>
      <c r="D34" s="65">
        <v>100</v>
      </c>
      <c r="E34" s="65">
        <v>100</v>
      </c>
      <c r="F34" s="26"/>
      <c r="G34" s="60">
        <v>100</v>
      </c>
      <c r="H34" s="60">
        <v>100</v>
      </c>
      <c r="I34" s="32"/>
      <c r="J34" s="62">
        <f>G34/D34-100%</f>
        <v>0</v>
      </c>
      <c r="K34" s="62">
        <f>H34/E34-100%</f>
        <v>0</v>
      </c>
    </row>
    <row r="35" spans="1:11" ht="27.75" customHeight="1">
      <c r="A35" s="108" t="s">
        <v>159</v>
      </c>
      <c r="B35" s="109"/>
      <c r="C35" s="110"/>
      <c r="D35" s="109"/>
      <c r="E35" s="109"/>
      <c r="F35" s="109"/>
      <c r="G35" s="109"/>
      <c r="H35" s="109"/>
      <c r="I35" s="109"/>
      <c r="J35" s="109"/>
      <c r="K35" s="111"/>
    </row>
    <row r="36" spans="1:11">
      <c r="A36" s="112" t="s">
        <v>116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>
      <c r="A37">
        <v>1</v>
      </c>
      <c r="B37" s="39" t="s">
        <v>109</v>
      </c>
      <c r="C37" s="56"/>
      <c r="D37" s="57"/>
      <c r="E37" s="57"/>
      <c r="F37" s="57"/>
      <c r="G37" s="57"/>
      <c r="H37" s="57"/>
      <c r="I37" s="32"/>
      <c r="J37" s="32"/>
      <c r="K37" s="32"/>
    </row>
    <row r="38" spans="1:11" ht="25.5">
      <c r="A38" s="32"/>
      <c r="B38" s="37" t="s">
        <v>117</v>
      </c>
      <c r="C38" s="70">
        <v>152.523</v>
      </c>
      <c r="D38" s="70"/>
      <c r="E38" s="70">
        <f>SUM(C38)</f>
        <v>152.523</v>
      </c>
      <c r="F38" s="70">
        <v>134.501</v>
      </c>
      <c r="G38" s="70"/>
      <c r="H38" s="70">
        <f>SUM(F38)</f>
        <v>134.501</v>
      </c>
      <c r="I38" s="71">
        <f>F38/C38-100%</f>
        <v>-0.11815922844423454</v>
      </c>
      <c r="J38" s="71"/>
      <c r="K38" s="71">
        <f>SUM(I38)</f>
        <v>-0.11815922844423454</v>
      </c>
    </row>
    <row r="39" spans="1:11">
      <c r="A39" s="32"/>
      <c r="B39" s="37" t="s">
        <v>118</v>
      </c>
      <c r="C39" s="70">
        <v>7.4139999999999997</v>
      </c>
      <c r="D39" s="70"/>
      <c r="E39" s="70">
        <f t="shared" ref="E39:E41" si="4">SUM(C39)</f>
        <v>7.4139999999999997</v>
      </c>
      <c r="F39" s="70">
        <v>3.9489999999999998</v>
      </c>
      <c r="G39" s="70"/>
      <c r="H39" s="70">
        <f t="shared" ref="H39:H56" si="5">SUM(F39)</f>
        <v>3.9489999999999998</v>
      </c>
      <c r="I39" s="71">
        <f t="shared" ref="I39:I41" si="6">F39/C39-100%</f>
        <v>-0.46735905044510384</v>
      </c>
      <c r="J39" s="71"/>
      <c r="K39" s="71">
        <f t="shared" ref="K39:K41" si="7">SUM(I39)</f>
        <v>-0.46735905044510384</v>
      </c>
    </row>
    <row r="40" spans="1:11">
      <c r="A40" s="32"/>
      <c r="B40" s="37" t="s">
        <v>119</v>
      </c>
      <c r="C40" s="70">
        <v>73.430999999999997</v>
      </c>
      <c r="D40" s="70"/>
      <c r="E40" s="70">
        <f t="shared" si="4"/>
        <v>73.430999999999997</v>
      </c>
      <c r="F40" s="70">
        <v>92.656000000000006</v>
      </c>
      <c r="G40" s="70"/>
      <c r="H40" s="70">
        <f t="shared" si="5"/>
        <v>92.656000000000006</v>
      </c>
      <c r="I40" s="71">
        <f t="shared" si="6"/>
        <v>0.26181040704879432</v>
      </c>
      <c r="J40" s="71"/>
      <c r="K40" s="71">
        <f t="shared" si="7"/>
        <v>0.26181040704879432</v>
      </c>
    </row>
    <row r="41" spans="1:11">
      <c r="A41" s="32"/>
      <c r="B41" s="37" t="s">
        <v>120</v>
      </c>
      <c r="C41" s="70">
        <v>70.171999999999997</v>
      </c>
      <c r="D41" s="70"/>
      <c r="E41" s="70">
        <f t="shared" si="4"/>
        <v>70.171999999999997</v>
      </c>
      <c r="F41" s="70">
        <v>35.58</v>
      </c>
      <c r="G41" s="70"/>
      <c r="H41" s="70">
        <f t="shared" si="5"/>
        <v>35.58</v>
      </c>
      <c r="I41" s="71">
        <f t="shared" si="6"/>
        <v>-0.49296015504759738</v>
      </c>
      <c r="J41" s="71"/>
      <c r="K41" s="71">
        <f t="shared" si="7"/>
        <v>-0.49296015504759738</v>
      </c>
    </row>
    <row r="42" spans="1:11">
      <c r="A42" s="32">
        <v>2</v>
      </c>
      <c r="B42" s="39" t="s">
        <v>111</v>
      </c>
      <c r="C42" s="45"/>
      <c r="D42" s="45"/>
      <c r="E42" s="44" t="s">
        <v>125</v>
      </c>
      <c r="F42" s="45"/>
      <c r="G42" s="45"/>
      <c r="H42" s="44" t="s">
        <v>125</v>
      </c>
      <c r="I42" s="62"/>
      <c r="J42" s="62"/>
      <c r="K42" s="71"/>
    </row>
    <row r="43" spans="1:11" ht="25.5">
      <c r="A43" s="32"/>
      <c r="B43" s="37" t="s">
        <v>121</v>
      </c>
      <c r="C43" s="44"/>
      <c r="D43" s="44"/>
      <c r="E43" s="44"/>
      <c r="F43" s="44"/>
      <c r="G43" s="44"/>
      <c r="H43" s="44"/>
      <c r="I43" s="62"/>
      <c r="J43" s="62"/>
      <c r="K43" s="62"/>
    </row>
    <row r="44" spans="1:11">
      <c r="A44" s="32"/>
      <c r="B44" s="37" t="s">
        <v>118</v>
      </c>
      <c r="C44" s="44">
        <v>0.19400000000000001</v>
      </c>
      <c r="D44" s="44"/>
      <c r="E44" s="44">
        <f t="shared" ref="E44:E46" si="8">SUM(C44)</f>
        <v>0.19400000000000001</v>
      </c>
      <c r="F44" s="44">
        <v>0.13100000000000001</v>
      </c>
      <c r="G44" s="44"/>
      <c r="H44" s="44">
        <f t="shared" si="5"/>
        <v>0.13100000000000001</v>
      </c>
      <c r="I44" s="62">
        <f>F44/C44-100%</f>
        <v>-0.32474226804123707</v>
      </c>
      <c r="J44" s="62"/>
      <c r="K44" s="62">
        <f>H44/E44-100%</f>
        <v>-0.32474226804123707</v>
      </c>
    </row>
    <row r="45" spans="1:11">
      <c r="A45" s="32"/>
      <c r="B45" s="37" t="s">
        <v>119</v>
      </c>
      <c r="C45" s="44">
        <v>25.81</v>
      </c>
      <c r="D45" s="44"/>
      <c r="E45" s="44">
        <f t="shared" si="8"/>
        <v>25.81</v>
      </c>
      <c r="F45" s="44">
        <v>25.099</v>
      </c>
      <c r="G45" s="44"/>
      <c r="H45" s="44">
        <f t="shared" si="5"/>
        <v>25.099</v>
      </c>
      <c r="I45" s="62">
        <f t="shared" ref="I45:I46" si="9">F45/C45-100%</f>
        <v>-2.7547462223944108E-2</v>
      </c>
      <c r="J45" s="62"/>
      <c r="K45" s="62">
        <f t="shared" ref="K45:K46" si="10">H45/E45-100%</f>
        <v>-2.7547462223944108E-2</v>
      </c>
    </row>
    <row r="46" spans="1:11">
      <c r="A46" s="32"/>
      <c r="B46" s="37" t="s">
        <v>120</v>
      </c>
      <c r="C46" s="44">
        <v>6.2</v>
      </c>
      <c r="D46" s="44"/>
      <c r="E46" s="44">
        <f t="shared" si="8"/>
        <v>6.2</v>
      </c>
      <c r="F46" s="44">
        <v>5.4809999999999999</v>
      </c>
      <c r="G46" s="44"/>
      <c r="H46" s="44">
        <f t="shared" si="5"/>
        <v>5.4809999999999999</v>
      </c>
      <c r="I46" s="62">
        <f t="shared" si="9"/>
        <v>-0.11596774193548387</v>
      </c>
      <c r="J46" s="62"/>
      <c r="K46" s="62">
        <f t="shared" si="10"/>
        <v>-0.11596774193548387</v>
      </c>
    </row>
    <row r="47" spans="1:11">
      <c r="A47" s="32">
        <v>3</v>
      </c>
      <c r="B47" s="39" t="s">
        <v>113</v>
      </c>
      <c r="C47" s="45"/>
      <c r="D47" s="45"/>
      <c r="E47" s="44" t="s">
        <v>125</v>
      </c>
      <c r="F47" s="45"/>
      <c r="G47" s="45"/>
      <c r="H47" s="44" t="s">
        <v>125</v>
      </c>
      <c r="I47" s="62"/>
      <c r="J47" s="62"/>
      <c r="K47" s="62"/>
    </row>
    <row r="48" spans="1:11" ht="25.5">
      <c r="A48" s="32"/>
      <c r="B48" s="37" t="s">
        <v>122</v>
      </c>
      <c r="C48" s="48"/>
      <c r="D48" s="48"/>
      <c r="E48" s="48"/>
      <c r="F48" s="48"/>
      <c r="G48" s="48"/>
      <c r="H48" s="48"/>
      <c r="I48" s="72"/>
      <c r="J48" s="72"/>
      <c r="K48" s="72"/>
    </row>
    <row r="49" spans="1:11">
      <c r="A49" s="32"/>
      <c r="B49" s="37" t="s">
        <v>118</v>
      </c>
      <c r="C49" s="68">
        <v>1.94E-4</v>
      </c>
      <c r="D49" s="68"/>
      <c r="E49" s="68">
        <f t="shared" ref="E49:E51" si="11">SUM(C49)</f>
        <v>1.94E-4</v>
      </c>
      <c r="F49" s="68">
        <v>1E-4</v>
      </c>
      <c r="G49" s="68"/>
      <c r="H49" s="68">
        <f t="shared" si="5"/>
        <v>1E-4</v>
      </c>
      <c r="I49" s="76">
        <f>F49/C49-100%</f>
        <v>-0.48453608247422675</v>
      </c>
      <c r="J49" s="76"/>
      <c r="K49" s="76">
        <f>H49/E49-100%</f>
        <v>-0.48453608247422675</v>
      </c>
    </row>
    <row r="50" spans="1:11">
      <c r="A50" s="32"/>
      <c r="B50" s="37" t="s">
        <v>119</v>
      </c>
      <c r="C50" s="68">
        <v>2.5839999999999998E-2</v>
      </c>
      <c r="D50" s="68"/>
      <c r="E50" s="68">
        <f t="shared" si="11"/>
        <v>2.5839999999999998E-2</v>
      </c>
      <c r="F50" s="68">
        <v>2.4799999999999999E-2</v>
      </c>
      <c r="G50" s="68"/>
      <c r="H50" s="68">
        <f t="shared" si="5"/>
        <v>2.4799999999999999E-2</v>
      </c>
      <c r="I50" s="76">
        <f t="shared" ref="I50:I51" si="12">F50/C50-100%</f>
        <v>-4.0247678018575872E-2</v>
      </c>
      <c r="J50" s="76"/>
      <c r="K50" s="76">
        <f t="shared" ref="K50:K51" si="13">H50/E50-100%</f>
        <v>-4.0247678018575872E-2</v>
      </c>
    </row>
    <row r="51" spans="1:11">
      <c r="A51" s="32"/>
      <c r="B51" s="37" t="s">
        <v>120</v>
      </c>
      <c r="C51" s="68">
        <v>6.2100000000000002E-3</v>
      </c>
      <c r="D51" s="68"/>
      <c r="E51" s="68">
        <f t="shared" si="11"/>
        <v>6.2100000000000002E-3</v>
      </c>
      <c r="F51" s="68">
        <v>5.4000000000000003E-3</v>
      </c>
      <c r="G51" s="68"/>
      <c r="H51" s="68">
        <f t="shared" si="5"/>
        <v>5.4000000000000003E-3</v>
      </c>
      <c r="I51" s="76">
        <f t="shared" si="12"/>
        <v>-0.13043478260869568</v>
      </c>
      <c r="J51" s="76"/>
      <c r="K51" s="76">
        <f t="shared" si="13"/>
        <v>-0.13043478260869568</v>
      </c>
    </row>
    <row r="52" spans="1:11">
      <c r="A52" s="32">
        <v>3</v>
      </c>
      <c r="B52" s="39" t="s">
        <v>47</v>
      </c>
      <c r="C52" s="73"/>
      <c r="D52" s="73"/>
      <c r="E52" s="74" t="s">
        <v>125</v>
      </c>
      <c r="F52" s="73"/>
      <c r="G52" s="73"/>
      <c r="H52" s="74" t="s">
        <v>125</v>
      </c>
      <c r="I52" s="75"/>
      <c r="J52" s="75"/>
      <c r="K52" s="75"/>
    </row>
    <row r="53" spans="1:11" ht="25.5">
      <c r="A53" s="32"/>
      <c r="B53" s="37" t="s">
        <v>123</v>
      </c>
      <c r="C53" s="44" t="s">
        <v>125</v>
      </c>
      <c r="D53" s="44"/>
      <c r="E53" s="44" t="s">
        <v>125</v>
      </c>
      <c r="F53" s="44"/>
      <c r="G53" s="44"/>
      <c r="H53" s="44" t="s">
        <v>125</v>
      </c>
      <c r="I53" s="62"/>
      <c r="J53" s="62"/>
      <c r="K53" s="62"/>
    </row>
    <row r="54" spans="1:11">
      <c r="A54" s="32"/>
      <c r="B54" s="37" t="s">
        <v>124</v>
      </c>
      <c r="C54" s="44">
        <v>0</v>
      </c>
      <c r="D54" s="44"/>
      <c r="E54" s="44">
        <f t="shared" ref="E54:E56" si="14">SUM(C54)</f>
        <v>0</v>
      </c>
      <c r="F54" s="44">
        <v>6.4</v>
      </c>
      <c r="G54" s="44"/>
      <c r="H54" s="44">
        <f t="shared" si="5"/>
        <v>6.4</v>
      </c>
      <c r="I54" s="62">
        <v>6.4000000000000001E-2</v>
      </c>
      <c r="J54" s="62"/>
      <c r="K54" s="62">
        <f>SUM(I54)</f>
        <v>6.4000000000000001E-2</v>
      </c>
    </row>
    <row r="55" spans="1:11">
      <c r="A55" s="32"/>
      <c r="B55" s="37" t="s">
        <v>119</v>
      </c>
      <c r="C55" s="44">
        <v>0</v>
      </c>
      <c r="D55" s="44"/>
      <c r="E55" s="44">
        <f t="shared" si="14"/>
        <v>0</v>
      </c>
      <c r="F55" s="44">
        <v>2.7</v>
      </c>
      <c r="G55" s="44"/>
      <c r="H55" s="44">
        <f t="shared" si="5"/>
        <v>2.7</v>
      </c>
      <c r="I55" s="62">
        <v>2.7E-2</v>
      </c>
      <c r="J55" s="62"/>
      <c r="K55" s="62">
        <f>SUM(I55)</f>
        <v>2.7E-2</v>
      </c>
    </row>
    <row r="56" spans="1:11">
      <c r="A56" s="32"/>
      <c r="B56" s="47" t="s">
        <v>120</v>
      </c>
      <c r="C56" s="48">
        <v>31</v>
      </c>
      <c r="D56" s="48"/>
      <c r="E56" s="48">
        <f t="shared" si="14"/>
        <v>31</v>
      </c>
      <c r="F56" s="48">
        <v>30.6</v>
      </c>
      <c r="G56" s="48"/>
      <c r="H56" s="48">
        <f t="shared" si="5"/>
        <v>30.6</v>
      </c>
      <c r="I56" s="62">
        <f>F56/C56</f>
        <v>0.98709677419354847</v>
      </c>
      <c r="J56" s="62"/>
      <c r="K56" s="62">
        <f t="shared" ref="K56" si="15">H56/E56</f>
        <v>0.98709677419354847</v>
      </c>
    </row>
    <row r="57" spans="1:11" ht="30" customHeight="1">
      <c r="A57" s="79" t="s">
        <v>171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20.25" hidden="1" customHeight="1">
      <c r="A58" s="105" t="s">
        <v>106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idden="1">
      <c r="A59" s="32">
        <v>1</v>
      </c>
      <c r="B59" s="51" t="s">
        <v>126</v>
      </c>
      <c r="C59" s="44"/>
      <c r="D59" s="44"/>
      <c r="E59" s="44"/>
      <c r="F59" s="44"/>
      <c r="G59" s="44">
        <v>10.352</v>
      </c>
      <c r="H59" s="44">
        <f>SUM(G59)</f>
        <v>10.352</v>
      </c>
      <c r="I59" s="32"/>
      <c r="J59" s="32"/>
      <c r="K59" s="32"/>
    </row>
    <row r="60" spans="1:11" ht="25.5" hidden="1">
      <c r="A60" s="32"/>
      <c r="B60" s="52" t="s">
        <v>127</v>
      </c>
      <c r="C60" s="44"/>
      <c r="D60" s="44"/>
      <c r="E60" s="44"/>
      <c r="F60" s="44"/>
      <c r="G60" s="44">
        <v>10.352</v>
      </c>
      <c r="H60" s="44">
        <f t="shared" ref="H60:H69" si="16">SUM(G60)</f>
        <v>10.352</v>
      </c>
      <c r="I60" s="32"/>
      <c r="J60" s="32"/>
      <c r="K60" s="32"/>
    </row>
    <row r="61" spans="1:11" hidden="1">
      <c r="A61" s="32"/>
      <c r="B61" s="52" t="s">
        <v>128</v>
      </c>
      <c r="C61" s="44"/>
      <c r="D61" s="44"/>
      <c r="E61" s="44"/>
      <c r="F61" s="44"/>
      <c r="G61" s="44">
        <v>49.8</v>
      </c>
      <c r="H61" s="44">
        <f t="shared" si="16"/>
        <v>49.8</v>
      </c>
      <c r="I61" s="32"/>
      <c r="J61" s="32"/>
      <c r="K61" s="32"/>
    </row>
    <row r="62" spans="1:11" hidden="1">
      <c r="A62" s="32"/>
      <c r="B62" s="52" t="s">
        <v>129</v>
      </c>
      <c r="C62" s="44"/>
      <c r="D62" s="44"/>
      <c r="E62" s="44"/>
      <c r="F62" s="38"/>
      <c r="G62" s="44">
        <v>49.8</v>
      </c>
      <c r="H62" s="44">
        <f t="shared" si="16"/>
        <v>49.8</v>
      </c>
      <c r="I62" s="32"/>
      <c r="J62" s="32"/>
      <c r="K62" s="32"/>
    </row>
    <row r="63" spans="1:11" hidden="1">
      <c r="A63" s="32">
        <v>2</v>
      </c>
      <c r="B63" s="51" t="s">
        <v>130</v>
      </c>
      <c r="C63" s="33"/>
      <c r="D63" s="33"/>
      <c r="E63" s="44"/>
      <c r="F63" s="33"/>
      <c r="G63" s="33"/>
      <c r="H63" s="44"/>
      <c r="I63" s="32"/>
      <c r="J63" s="32"/>
      <c r="K63" s="32"/>
    </row>
    <row r="64" spans="1:11" ht="25.5" hidden="1">
      <c r="A64" s="32"/>
      <c r="B64" s="52" t="s">
        <v>131</v>
      </c>
      <c r="C64" s="44"/>
      <c r="D64" s="44"/>
      <c r="E64" s="44"/>
      <c r="F64" s="44"/>
      <c r="G64" s="44">
        <v>1</v>
      </c>
      <c r="H64" s="44">
        <f t="shared" si="16"/>
        <v>1</v>
      </c>
      <c r="I64" s="32"/>
      <c r="J64" s="32"/>
      <c r="K64" s="32"/>
    </row>
    <row r="65" spans="1:11" ht="25.5" hidden="1">
      <c r="A65" s="32"/>
      <c r="B65" s="52" t="s">
        <v>132</v>
      </c>
      <c r="C65" s="44"/>
      <c r="D65" s="44"/>
      <c r="E65" s="44"/>
      <c r="F65" s="44"/>
      <c r="G65" s="44">
        <v>49.8</v>
      </c>
      <c r="H65" s="44">
        <f t="shared" si="16"/>
        <v>49.8</v>
      </c>
      <c r="I65" s="32"/>
      <c r="J65" s="32"/>
      <c r="K65" s="32"/>
    </row>
    <row r="66" spans="1:11" hidden="1">
      <c r="A66" s="32">
        <v>3</v>
      </c>
      <c r="B66" s="51" t="s">
        <v>133</v>
      </c>
      <c r="C66" s="44"/>
      <c r="D66" s="44"/>
      <c r="E66" s="44"/>
      <c r="F66" s="44"/>
      <c r="G66" s="44"/>
      <c r="H66" s="44"/>
      <c r="I66" s="32"/>
      <c r="J66" s="32"/>
      <c r="K66" s="32"/>
    </row>
    <row r="67" spans="1:11" ht="25.5" hidden="1">
      <c r="A67" s="32"/>
      <c r="B67" s="52" t="s">
        <v>134</v>
      </c>
      <c r="C67" s="44"/>
      <c r="D67" s="44"/>
      <c r="E67" s="44"/>
      <c r="F67" s="44"/>
      <c r="G67" s="44">
        <v>3.01</v>
      </c>
      <c r="H67" s="44">
        <f t="shared" si="16"/>
        <v>3.01</v>
      </c>
      <c r="I67" s="32"/>
      <c r="J67" s="32"/>
      <c r="K67" s="32"/>
    </row>
    <row r="68" spans="1:11" hidden="1">
      <c r="A68" s="32">
        <v>4</v>
      </c>
      <c r="B68" s="51" t="s">
        <v>135</v>
      </c>
      <c r="C68" s="44"/>
      <c r="D68" s="44"/>
      <c r="E68" s="44"/>
      <c r="F68" s="44"/>
      <c r="G68" s="44"/>
      <c r="H68" s="44"/>
      <c r="I68" s="32"/>
      <c r="J68" s="32"/>
      <c r="K68" s="32"/>
    </row>
    <row r="69" spans="1:11" ht="25.5" hidden="1">
      <c r="A69" s="32"/>
      <c r="B69" s="52" t="s">
        <v>136</v>
      </c>
      <c r="C69" s="44"/>
      <c r="D69" s="44"/>
      <c r="E69" s="44"/>
      <c r="F69" s="44"/>
      <c r="G69" s="44">
        <v>100</v>
      </c>
      <c r="H69" s="44">
        <f t="shared" si="16"/>
        <v>100</v>
      </c>
      <c r="I69" s="32"/>
      <c r="J69" s="32"/>
      <c r="K69" s="32"/>
    </row>
    <row r="70" spans="1:11" ht="30.75" hidden="1" customHeight="1">
      <c r="A70" s="79" t="s">
        <v>138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</row>
  </sheetData>
  <mergeCells count="15">
    <mergeCell ref="A23:K23"/>
    <mergeCell ref="A2:A4"/>
    <mergeCell ref="B2:B4"/>
    <mergeCell ref="C2:E3"/>
    <mergeCell ref="F2:H3"/>
    <mergeCell ref="I2:K2"/>
    <mergeCell ref="I3:K3"/>
    <mergeCell ref="A6:K6"/>
    <mergeCell ref="A9:K9"/>
    <mergeCell ref="A58:K58"/>
    <mergeCell ref="A70:K70"/>
    <mergeCell ref="A24:K24"/>
    <mergeCell ref="A35:K35"/>
    <mergeCell ref="A36:K36"/>
    <mergeCell ref="A57:K57"/>
  </mergeCells>
  <pageMargins left="0.70866141732283472" right="0.2" top="0.26" bottom="0.2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C47" sqref="C47"/>
    </sheetView>
  </sheetViews>
  <sheetFormatPr defaultRowHeight="15"/>
  <cols>
    <col min="1" max="1" width="5.42578125" customWidth="1"/>
    <col min="2" max="2" width="8.85546875" hidden="1" customWidth="1"/>
    <col min="3" max="3" width="41.28515625" customWidth="1"/>
    <col min="4" max="4" width="21" customWidth="1"/>
    <col min="5" max="5" width="15.28515625" customWidth="1"/>
    <col min="7" max="7" width="12.28515625" customWidth="1"/>
    <col min="8" max="8" width="11.140625" customWidth="1"/>
    <col min="9" max="9" width="14.140625" customWidth="1"/>
  </cols>
  <sheetData>
    <row r="1" spans="1:10" ht="15.75">
      <c r="A1" s="16"/>
      <c r="B1" s="83" t="s">
        <v>56</v>
      </c>
      <c r="C1" s="83"/>
      <c r="D1" s="83"/>
      <c r="E1" s="83"/>
      <c r="F1" s="83"/>
      <c r="G1" s="83"/>
      <c r="H1" s="83"/>
      <c r="I1" s="83"/>
      <c r="J1" s="83"/>
    </row>
    <row r="2" spans="1:10" ht="51.6" customHeight="1">
      <c r="A2" s="79" t="s">
        <v>57</v>
      </c>
      <c r="B2" s="79"/>
      <c r="C2" s="13" t="s">
        <v>58</v>
      </c>
      <c r="D2" s="13" t="s">
        <v>59</v>
      </c>
      <c r="E2" s="13" t="s">
        <v>60</v>
      </c>
      <c r="F2" s="13" t="s">
        <v>61</v>
      </c>
      <c r="G2" s="13" t="s">
        <v>62</v>
      </c>
      <c r="H2" s="13" t="s">
        <v>63</v>
      </c>
      <c r="I2" s="13" t="s">
        <v>64</v>
      </c>
      <c r="J2" s="5"/>
    </row>
    <row r="3" spans="1:10" ht="15.75">
      <c r="A3" s="79">
        <v>1</v>
      </c>
      <c r="B3" s="79"/>
      <c r="C3" s="13">
        <v>2</v>
      </c>
      <c r="D3" s="13">
        <v>3</v>
      </c>
      <c r="E3" s="13">
        <v>4</v>
      </c>
      <c r="F3" s="13">
        <v>5</v>
      </c>
      <c r="G3" s="13" t="s">
        <v>65</v>
      </c>
      <c r="H3" s="13">
        <v>7</v>
      </c>
      <c r="I3" s="13" t="s">
        <v>66</v>
      </c>
      <c r="J3" s="5"/>
    </row>
    <row r="4" spans="1:10" ht="12" customHeight="1">
      <c r="A4" s="79" t="s">
        <v>67</v>
      </c>
      <c r="B4" s="79"/>
      <c r="C4" s="19" t="s">
        <v>68</v>
      </c>
      <c r="D4" s="79" t="s">
        <v>70</v>
      </c>
      <c r="E4" s="129"/>
      <c r="F4" s="129"/>
      <c r="G4" s="129"/>
      <c r="H4" s="79" t="s">
        <v>70</v>
      </c>
      <c r="I4" s="79" t="s">
        <v>70</v>
      </c>
      <c r="J4" s="130"/>
    </row>
    <row r="5" spans="1:10" ht="12" customHeight="1">
      <c r="A5" s="79"/>
      <c r="B5" s="79"/>
      <c r="C5" s="19" t="s">
        <v>69</v>
      </c>
      <c r="D5" s="79"/>
      <c r="E5" s="129"/>
      <c r="F5" s="129"/>
      <c r="G5" s="129"/>
      <c r="H5" s="79"/>
      <c r="I5" s="79"/>
      <c r="J5" s="130"/>
    </row>
    <row r="6" spans="1:10" ht="13.9" customHeight="1">
      <c r="A6" s="79"/>
      <c r="B6" s="79"/>
      <c r="C6" s="14" t="s">
        <v>71</v>
      </c>
      <c r="D6" s="13" t="s">
        <v>70</v>
      </c>
      <c r="E6" s="14"/>
      <c r="F6" s="14"/>
      <c r="G6" s="14"/>
      <c r="H6" s="13" t="s">
        <v>70</v>
      </c>
      <c r="I6" s="13" t="s">
        <v>70</v>
      </c>
      <c r="J6" s="5"/>
    </row>
    <row r="7" spans="1:10" ht="25.9" customHeight="1">
      <c r="A7" s="79"/>
      <c r="B7" s="79"/>
      <c r="C7" s="14" t="s">
        <v>72</v>
      </c>
      <c r="D7" s="13" t="s">
        <v>70</v>
      </c>
      <c r="E7" s="14">
        <v>26</v>
      </c>
      <c r="F7" s="14">
        <v>23</v>
      </c>
      <c r="G7" s="14">
        <f>SUM(F7-E7)</f>
        <v>-3</v>
      </c>
      <c r="H7" s="13" t="s">
        <v>70</v>
      </c>
      <c r="I7" s="13" t="s">
        <v>70</v>
      </c>
      <c r="J7" s="5"/>
    </row>
    <row r="8" spans="1:10" ht="14.45" customHeight="1">
      <c r="A8" s="79"/>
      <c r="B8" s="79"/>
      <c r="C8" s="14" t="s">
        <v>73</v>
      </c>
      <c r="D8" s="13" t="s">
        <v>70</v>
      </c>
      <c r="E8" s="14"/>
      <c r="F8" s="14"/>
      <c r="G8" s="14"/>
      <c r="H8" s="13" t="s">
        <v>70</v>
      </c>
      <c r="I8" s="13" t="s">
        <v>70</v>
      </c>
      <c r="J8" s="5"/>
    </row>
    <row r="9" spans="1:10" ht="12.6" customHeight="1">
      <c r="A9" s="79"/>
      <c r="B9" s="79"/>
      <c r="C9" s="14" t="s">
        <v>74</v>
      </c>
      <c r="D9" s="13" t="s">
        <v>70</v>
      </c>
      <c r="E9" s="14"/>
      <c r="F9" s="14"/>
      <c r="G9" s="14"/>
      <c r="H9" s="13" t="s">
        <v>70</v>
      </c>
      <c r="I9" s="13" t="s">
        <v>70</v>
      </c>
      <c r="J9" s="5"/>
    </row>
    <row r="10" spans="1:10" ht="12.75" customHeight="1">
      <c r="A10" s="128" t="s">
        <v>172</v>
      </c>
      <c r="B10" s="128"/>
      <c r="C10" s="128"/>
      <c r="D10" s="128"/>
      <c r="E10" s="128"/>
      <c r="F10" s="128"/>
      <c r="G10" s="128"/>
      <c r="H10" s="128"/>
      <c r="I10" s="128"/>
      <c r="J10" s="5"/>
    </row>
    <row r="11" spans="1:10" ht="13.9" customHeight="1">
      <c r="A11" s="79" t="s">
        <v>75</v>
      </c>
      <c r="B11" s="79"/>
      <c r="C11" s="19" t="s">
        <v>76</v>
      </c>
      <c r="D11" s="79" t="s">
        <v>70</v>
      </c>
      <c r="E11" s="129"/>
      <c r="F11" s="129"/>
      <c r="G11" s="129"/>
      <c r="H11" s="79" t="s">
        <v>70</v>
      </c>
      <c r="I11" s="79" t="s">
        <v>70</v>
      </c>
      <c r="J11" s="130"/>
    </row>
    <row r="12" spans="1:10" ht="14.25" customHeight="1">
      <c r="A12" s="79"/>
      <c r="B12" s="79"/>
      <c r="C12" s="19" t="s">
        <v>69</v>
      </c>
      <c r="D12" s="79"/>
      <c r="E12" s="129"/>
      <c r="F12" s="129"/>
      <c r="G12" s="129"/>
      <c r="H12" s="79"/>
      <c r="I12" s="79"/>
      <c r="J12" s="130"/>
    </row>
    <row r="13" spans="1:10" ht="15.75">
      <c r="A13" s="128" t="s">
        <v>77</v>
      </c>
      <c r="B13" s="128"/>
      <c r="C13" s="128"/>
      <c r="D13" s="128"/>
      <c r="E13" s="128"/>
      <c r="F13" s="128"/>
      <c r="G13" s="128"/>
      <c r="H13" s="128"/>
      <c r="I13" s="128"/>
      <c r="J13" s="5"/>
    </row>
    <row r="14" spans="1:10" ht="15.75">
      <c r="A14" s="128" t="s">
        <v>78</v>
      </c>
      <c r="B14" s="128"/>
      <c r="C14" s="128"/>
      <c r="D14" s="128"/>
      <c r="E14" s="128"/>
      <c r="F14" s="128"/>
      <c r="G14" s="128"/>
      <c r="H14" s="128"/>
      <c r="I14" s="128"/>
      <c r="J14" s="5"/>
    </row>
    <row r="15" spans="1:10" ht="15.75">
      <c r="A15" s="131" t="s">
        <v>88</v>
      </c>
      <c r="B15" s="131"/>
      <c r="C15" s="19" t="s">
        <v>79</v>
      </c>
      <c r="D15" s="14"/>
      <c r="E15" s="14"/>
      <c r="F15" s="14"/>
      <c r="G15" s="14"/>
      <c r="H15" s="14"/>
      <c r="I15" s="14"/>
      <c r="J15" s="5"/>
    </row>
    <row r="16" spans="1:10" ht="16.149999999999999" customHeight="1">
      <c r="A16" s="79"/>
      <c r="B16" s="79"/>
      <c r="C16" s="20" t="s">
        <v>80</v>
      </c>
      <c r="D16" s="14"/>
      <c r="E16" s="14"/>
      <c r="F16" s="14"/>
      <c r="G16" s="14"/>
      <c r="H16" s="14"/>
      <c r="I16" s="14"/>
      <c r="J16" s="5"/>
    </row>
    <row r="17" spans="1:14" ht="26.45" customHeight="1">
      <c r="A17" s="128" t="s">
        <v>81</v>
      </c>
      <c r="B17" s="128"/>
      <c r="C17" s="128"/>
      <c r="D17" s="128"/>
      <c r="E17" s="128"/>
      <c r="F17" s="128"/>
      <c r="G17" s="128"/>
      <c r="H17" s="128"/>
      <c r="I17" s="128"/>
      <c r="J17" s="5"/>
    </row>
    <row r="18" spans="1:14" ht="19.149999999999999" customHeight="1">
      <c r="A18" s="79"/>
      <c r="B18" s="79"/>
      <c r="C18" s="14" t="s">
        <v>82</v>
      </c>
      <c r="D18" s="14"/>
      <c r="E18" s="14"/>
      <c r="F18" s="14"/>
      <c r="G18" s="14"/>
      <c r="H18" s="14"/>
      <c r="I18" s="14"/>
      <c r="J18" s="5"/>
    </row>
    <row r="19" spans="1:14" ht="12.6" customHeight="1">
      <c r="A19" s="79"/>
      <c r="B19" s="79"/>
      <c r="C19" s="14" t="s">
        <v>83</v>
      </c>
      <c r="D19" s="14"/>
      <c r="E19" s="14"/>
      <c r="F19" s="14"/>
      <c r="G19" s="14"/>
      <c r="H19" s="14"/>
      <c r="I19" s="14"/>
      <c r="J19" s="5"/>
    </row>
    <row r="20" spans="1:14" ht="0.75" customHeight="1">
      <c r="A20" s="79"/>
      <c r="B20" s="79"/>
      <c r="C20" s="14" t="s">
        <v>84</v>
      </c>
      <c r="D20" s="14"/>
      <c r="E20" s="14"/>
      <c r="F20" s="14"/>
      <c r="G20" s="14"/>
      <c r="H20" s="14"/>
      <c r="I20" s="14"/>
      <c r="J20" s="5"/>
    </row>
    <row r="21" spans="1:14" ht="15.6" customHeight="1">
      <c r="A21" s="79"/>
      <c r="B21" s="79"/>
      <c r="C21" s="20" t="s">
        <v>85</v>
      </c>
      <c r="D21" s="14"/>
      <c r="E21" s="14"/>
      <c r="F21" s="14"/>
      <c r="G21" s="14"/>
      <c r="H21" s="14"/>
      <c r="I21" s="14"/>
      <c r="J21" s="5"/>
    </row>
    <row r="22" spans="1:14" ht="18" customHeight="1">
      <c r="A22" s="128" t="s">
        <v>86</v>
      </c>
      <c r="B22" s="128"/>
      <c r="C22" s="128"/>
      <c r="D22" s="128"/>
      <c r="E22" s="128"/>
      <c r="F22" s="128"/>
      <c r="G22" s="128"/>
      <c r="H22" s="128"/>
      <c r="I22" s="128"/>
      <c r="J22" s="5"/>
    </row>
    <row r="23" spans="1:14" ht="13.9" customHeight="1">
      <c r="A23" s="79"/>
      <c r="B23" s="79"/>
      <c r="C23" s="14" t="s">
        <v>82</v>
      </c>
      <c r="D23" s="14"/>
      <c r="E23" s="14"/>
      <c r="F23" s="14"/>
      <c r="G23" s="14"/>
      <c r="H23" s="14"/>
      <c r="I23" s="14"/>
      <c r="J23" s="5"/>
    </row>
    <row r="24" spans="1:14" ht="17.45" customHeight="1">
      <c r="A24" s="79"/>
      <c r="B24" s="79"/>
      <c r="C24" s="14" t="s">
        <v>83</v>
      </c>
      <c r="D24" s="14"/>
      <c r="E24" s="14"/>
      <c r="F24" s="14"/>
      <c r="G24" s="14"/>
      <c r="H24" s="14"/>
      <c r="I24" s="14"/>
      <c r="J24" s="5"/>
    </row>
    <row r="25" spans="1:14" ht="1.5" customHeight="1">
      <c r="A25" s="79"/>
      <c r="B25" s="79"/>
      <c r="C25" s="14" t="s">
        <v>84</v>
      </c>
      <c r="D25" s="14"/>
      <c r="E25" s="14"/>
      <c r="F25" s="14"/>
      <c r="G25" s="14"/>
      <c r="H25" s="14"/>
      <c r="I25" s="14"/>
      <c r="J25" s="5"/>
    </row>
    <row r="26" spans="1:14" ht="25.5">
      <c r="A26" s="131" t="s">
        <v>89</v>
      </c>
      <c r="B26" s="131"/>
      <c r="C26" s="19" t="s">
        <v>87</v>
      </c>
      <c r="D26" s="13" t="s">
        <v>70</v>
      </c>
      <c r="E26" s="13"/>
      <c r="F26" s="13"/>
      <c r="G26" s="13"/>
      <c r="H26" s="13" t="s">
        <v>70</v>
      </c>
      <c r="I26" s="13" t="s">
        <v>70</v>
      </c>
      <c r="J26" s="5"/>
    </row>
    <row r="28" spans="1:14" ht="15.75">
      <c r="A28" s="84" t="s">
        <v>90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15.75">
      <c r="A29" s="84" t="s">
        <v>91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ht="15.75">
      <c r="A30" s="84" t="s">
        <v>92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14" ht="15.75">
      <c r="A31" s="84" t="s">
        <v>93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ht="15.75">
      <c r="A32" s="84" t="s">
        <v>94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4.25" customHeight="1">
      <c r="A33" s="84" t="s">
        <v>95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idden="1">
      <c r="A34" s="1"/>
    </row>
    <row r="35" spans="1:14" ht="34.5" customHeight="1">
      <c r="A35" s="84" t="s">
        <v>140</v>
      </c>
      <c r="B35" s="84"/>
      <c r="C35" s="84"/>
      <c r="D35" s="84"/>
      <c r="E35" s="84"/>
      <c r="F35" s="84"/>
      <c r="G35" s="84"/>
      <c r="H35" s="84"/>
      <c r="I35" s="84"/>
      <c r="J35" s="2"/>
      <c r="K35" s="2"/>
      <c r="L35" s="2"/>
      <c r="M35" s="2"/>
      <c r="N35" s="2"/>
    </row>
    <row r="36" spans="1:14" hidden="1">
      <c r="A36" s="1"/>
    </row>
    <row r="37" spans="1:14" ht="48" customHeight="1">
      <c r="A37" s="84" t="s">
        <v>154</v>
      </c>
      <c r="B37" s="84"/>
      <c r="C37" s="84"/>
      <c r="D37" s="84"/>
      <c r="E37" s="84"/>
      <c r="F37" s="84"/>
      <c r="G37" s="84"/>
      <c r="H37" s="84"/>
      <c r="I37" s="84"/>
      <c r="J37" s="2"/>
      <c r="K37" s="2"/>
      <c r="L37" s="2"/>
      <c r="M37" s="2"/>
      <c r="N37" s="2"/>
    </row>
    <row r="38" spans="1:14" hidden="1">
      <c r="A38" s="1"/>
    </row>
    <row r="39" spans="1:14" ht="15.75">
      <c r="A39" s="84" t="s">
        <v>96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3" customHeight="1">
      <c r="A40" s="4"/>
    </row>
    <row r="41" spans="1:14" ht="15.75" customHeight="1">
      <c r="A41" s="126" t="s">
        <v>97</v>
      </c>
      <c r="B41" s="126"/>
      <c r="C41" s="126"/>
      <c r="D41" s="127" t="s">
        <v>139</v>
      </c>
      <c r="E41" s="127"/>
      <c r="F41" s="127"/>
      <c r="G41" s="127"/>
      <c r="H41" s="12"/>
      <c r="I41" s="12"/>
      <c r="J41" s="12"/>
      <c r="K41" s="12"/>
      <c r="L41" s="12"/>
      <c r="M41" s="12"/>
      <c r="N41" s="12"/>
    </row>
    <row r="42" spans="1:14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>
      <c r="C43" s="132" t="s">
        <v>173</v>
      </c>
    </row>
  </sheetData>
  <mergeCells count="50">
    <mergeCell ref="A23:B23"/>
    <mergeCell ref="A24:B24"/>
    <mergeCell ref="A25:B25"/>
    <mergeCell ref="A26:B26"/>
    <mergeCell ref="A17:I17"/>
    <mergeCell ref="A18:B18"/>
    <mergeCell ref="A19:B19"/>
    <mergeCell ref="A20:B20"/>
    <mergeCell ref="A21:B21"/>
    <mergeCell ref="A22:I22"/>
    <mergeCell ref="I11:I12"/>
    <mergeCell ref="J11:J12"/>
    <mergeCell ref="A13:I13"/>
    <mergeCell ref="A14:I14"/>
    <mergeCell ref="A15:B15"/>
    <mergeCell ref="G11:G12"/>
    <mergeCell ref="H11:H12"/>
    <mergeCell ref="A16:B16"/>
    <mergeCell ref="A11:B12"/>
    <mergeCell ref="D11:D12"/>
    <mergeCell ref="E11:E12"/>
    <mergeCell ref="F11:F12"/>
    <mergeCell ref="A10:I10"/>
    <mergeCell ref="B1:J1"/>
    <mergeCell ref="A2:B2"/>
    <mergeCell ref="A3:B3"/>
    <mergeCell ref="A4:B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9:B9"/>
    <mergeCell ref="A42:N42"/>
    <mergeCell ref="A28:N28"/>
    <mergeCell ref="A29:N29"/>
    <mergeCell ref="A30:N30"/>
    <mergeCell ref="A31:N31"/>
    <mergeCell ref="A32:N32"/>
    <mergeCell ref="A33:N33"/>
    <mergeCell ref="A39:N39"/>
    <mergeCell ref="A41:C41"/>
    <mergeCell ref="D41:G41"/>
    <mergeCell ref="A35:I35"/>
    <mergeCell ref="A37:I37"/>
  </mergeCells>
  <pageMargins left="0.70866141732283472" right="0.70866141732283472" top="0.22" bottom="0.22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sqref="A1:N17"/>
    </sheetView>
  </sheetViews>
  <sheetFormatPr defaultRowHeight="15"/>
  <sheetData>
    <row r="1" ht="20.45" customHeight="1"/>
    <row r="2" ht="19.149999999999999" customHeight="1"/>
    <row r="3" ht="20.45" customHeight="1"/>
    <row r="4" ht="21" customHeight="1"/>
    <row r="5" ht="17.45" customHeight="1"/>
    <row r="6" ht="18" customHeight="1"/>
    <row r="8" ht="31.9" customHeight="1"/>
    <row r="10" ht="35.450000000000003" customHeight="1"/>
    <row r="11" ht="4.9000000000000004" customHeight="1"/>
    <row r="12" ht="19.899999999999999" customHeight="1"/>
    <row r="14" ht="15.6" customHeight="1"/>
    <row r="15" ht="7.15" customHeight="1"/>
    <row r="16" hidden="1"/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1-5,1</vt:lpstr>
      <vt:lpstr>5,2</vt:lpstr>
      <vt:lpstr>5,3</vt:lpstr>
      <vt:lpstr>5,4</vt:lpstr>
      <vt:lpstr>5,5</vt:lpstr>
      <vt:lpstr>5,6-6</vt:lpstr>
      <vt:lpstr>'1-5,1'!_GoBack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2021-03-01T09:50:42Z</dcterms:modified>
</cp:coreProperties>
</file>