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'Лист1'!$A$1:$P$39</definedName>
  </definedNames>
  <calcPr fullCalcOnLoad="1"/>
</workbook>
</file>

<file path=xl/sharedStrings.xml><?xml version="1.0" encoding="utf-8"?>
<sst xmlns="http://schemas.openxmlformats.org/spreadsheetml/2006/main" count="82" uniqueCount="71">
  <si>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</si>
  <si>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</si>
  <si>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</si>
  <si>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</si>
  <si>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</si>
  <si>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</si>
  <si>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</si>
  <si>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</si>
  <si>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</si>
  <si>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</si>
  <si>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</si>
  <si>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у тому числі видатки за рахунок цільових субвенцій з державного бюджету</t>
  </si>
  <si>
    <t>Освіта</t>
  </si>
  <si>
    <t>Разом</t>
  </si>
  <si>
    <t>0611000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</si>
  <si>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</si>
  <si>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</si>
  <si>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</si>
  <si>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</si>
  <si>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</si>
  <si>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</si>
  <si>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</si>
  <si>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</si>
  <si>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Заступник міського голови з питань діяльності виконавчих органів ради</t>
  </si>
  <si>
    <t>Світлана ЄВДОЩЕНКО</t>
  </si>
  <si>
    <t>до рішення міської ради</t>
  </si>
  <si>
    <t>видатків бюджету Баштанської міської територіальної громади  на 2023 рік</t>
  </si>
  <si>
    <t>Зміни до розподілу</t>
  </si>
  <si>
    <t>0110000</t>
  </si>
  <si>
    <t>0112010</t>
  </si>
  <si>
    <t>0731</t>
  </si>
  <si>
    <t>Багатопрофільна стаціонарна медична допомога населенню</t>
  </si>
  <si>
    <t>0600000</t>
  </si>
  <si>
    <t>Відділ освіти, молоді та спорту виконавчого комітету Баштанської міської ради</t>
  </si>
  <si>
    <t>0610000</t>
  </si>
  <si>
    <t>Додаток 3</t>
  </si>
  <si>
    <t>0116030</t>
  </si>
  <si>
    <t>6030</t>
  </si>
  <si>
    <t>0620</t>
  </si>
  <si>
    <t>Організація благоустрою населених пунктів</t>
  </si>
  <si>
    <t>0490</t>
  </si>
  <si>
    <t>Забезпечення нагальних потреб функціонування держави в умовах воєнного стану</t>
  </si>
  <si>
    <t>0117611</t>
  </si>
  <si>
    <t>0113104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</si>
  <si>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</si>
  <si>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0116013</t>
  </si>
  <si>
    <t>Забезпечення діяльності водопровідно-каналізаційного господарства</t>
  </si>
  <si>
    <t>0112111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</si>
  <si>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</si>
  <si>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</si>
  <si>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</si>
  <si>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</si>
  <si>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</si>
  <si>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</si>
  <si>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1000000</t>
  </si>
  <si>
    <t>Відділ розвитку культури і туризму виконавчого комітету Баштанської міської ради</t>
  </si>
  <si>
    <t>0960</t>
  </si>
  <si>
    <t>з них:</t>
  </si>
  <si>
    <t>за рахунок залишку коштів, що утворився на початок бюджетного періоду (залишок коштів бюджету міської територіальної громади станом на 01.01.2023)</t>
  </si>
  <si>
    <t>від   09.04.2023 р. №</t>
  </si>
  <si>
    <t>Здійснення заходів із землеустрою</t>
  </si>
  <si>
    <t>0117130</t>
  </si>
  <si>
    <t>0421</t>
  </si>
  <si>
    <t>0180</t>
  </si>
  <si>
    <t>Придбання житла для окремих категорій населення відповідно до законодавства</t>
  </si>
  <si>
    <t>0116082</t>
  </si>
  <si>
    <t>0611070</t>
  </si>
  <si>
    <t>1070</t>
  </si>
  <si>
    <t>Надання позашкільної освіти  закладами позашкільної освіти, заходи із позашкільної роботи з дітьми</t>
  </si>
  <si>
    <t>0610</t>
  </si>
  <si>
    <t>Субвенція з місцевого бюджету державному бюджету на виконання програм (виконавець програми: 3 Державний пожежно-рятувальний загін ГУ ДСНС України у Миколаївської області, Баштанський районний територіальний центр комплектування та соціальної підтримки Миколаївської області)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</si>
</sst>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_р_._-;\-* #,##0.0_р_._-;_-* &quot;-&quot;??_р_._-;_-@_-"/>
    <numFmt numFmtId="190" formatCode="_-* #,##0_р_._-;\-* #,##0_р_._-;_-* &quot;-&quot;??_р_._-;_-@_-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\ _₽_-;\-* #,##0.000\ _₽_-;_-* &quot;-&quot;???\ _₽_-;_-@_-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182" fontId="0" fillId="0" borderId="0" xfId="0" applyNumberFormat="1" applyAlignment="1">
      <alignment vertical="center"/>
    </xf>
    <xf numFmtId="49" fontId="6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82" fontId="7" fillId="6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 wrapText="1"/>
    </xf>
    <xf numFmtId="180" fontId="7" fillId="0" borderId="0" xfId="0" applyNumberFormat="1" applyFont="1" applyFill="1" applyBorder="1" applyAlignment="1">
      <alignment vertical="top" wrapText="1"/>
    </xf>
    <xf numFmtId="190" fontId="6" fillId="0" borderId="10" xfId="59" applyNumberFormat="1" applyFont="1" applyBorder="1" applyAlignment="1">
      <alignment horizontal="center" vertical="top"/>
    </xf>
    <xf numFmtId="190" fontId="7" fillId="0" borderId="0" xfId="59" applyNumberFormat="1" applyFont="1" applyFill="1" applyBorder="1" applyAlignment="1">
      <alignment horizontal="center" vertical="top" wrapText="1"/>
    </xf>
    <xf numFmtId="190" fontId="0" fillId="0" borderId="0" xfId="59" applyNumberFormat="1" applyFont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0" fontId="1" fillId="0" borderId="10" xfId="0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180" fontId="7" fillId="0" borderId="10" xfId="0" applyNumberFormat="1" applyFont="1" applyBorder="1" applyAlignment="1" quotePrefix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190" fontId="0" fillId="0" borderId="10" xfId="59" applyNumberFormat="1" applyFont="1" applyBorder="1" applyAlignment="1">
      <alignment vertical="top" wrapText="1"/>
    </xf>
    <xf numFmtId="190" fontId="0" fillId="0" borderId="10" xfId="59" applyNumberFormat="1" applyFont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vertical="center" wrapText="1"/>
    </xf>
    <xf numFmtId="190" fontId="7" fillId="0" borderId="11" xfId="59" applyNumberFormat="1" applyFont="1" applyFill="1" applyBorder="1" applyAlignment="1">
      <alignment horizontal="center" vertical="top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>
      <alignment vertical="top" wrapText="1"/>
    </xf>
    <xf numFmtId="180" fontId="1" fillId="0" borderId="10" xfId="0" applyNumberFormat="1" applyFont="1" applyFill="1" applyBorder="1" applyAlignment="1">
      <alignment vertical="top" wrapText="1"/>
    </xf>
    <xf numFmtId="180" fontId="1" fillId="33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 quotePrefix="1">
      <alignment horizontal="center" vertical="top" wrapText="1"/>
    </xf>
    <xf numFmtId="179" fontId="1" fillId="33" borderId="10" xfId="59" applyFont="1" applyFill="1" applyBorder="1" applyAlignment="1">
      <alignment vertical="top" wrapText="1"/>
    </xf>
    <xf numFmtId="179" fontId="1" fillId="0" borderId="10" xfId="59" applyFont="1" applyBorder="1" applyAlignment="1">
      <alignment vertical="top" wrapText="1"/>
    </xf>
    <xf numFmtId="179" fontId="1" fillId="0" borderId="10" xfId="59" applyFont="1" applyBorder="1" applyAlignment="1">
      <alignment horizontal="right" vertical="top" wrapText="1"/>
    </xf>
    <xf numFmtId="180" fontId="0" fillId="0" borderId="10" xfId="0" applyNumberForma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1" fontId="6" fillId="0" borderId="10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 vertical="top" wrapText="1"/>
    </xf>
    <xf numFmtId="180" fontId="7" fillId="0" borderId="12" xfId="0" applyNumberFormat="1" applyFont="1" applyBorder="1" applyAlignment="1" quotePrefix="1">
      <alignment vertical="top" wrapText="1"/>
    </xf>
    <xf numFmtId="180" fontId="7" fillId="0" borderId="0" xfId="0" applyNumberFormat="1" applyFont="1" applyBorder="1" applyAlignment="1" quotePrefix="1">
      <alignment vertical="top" wrapText="1"/>
    </xf>
    <xf numFmtId="190" fontId="7" fillId="33" borderId="10" xfId="59" applyNumberFormat="1" applyFont="1" applyFill="1" applyBorder="1" applyAlignment="1">
      <alignment horizontal="center" vertical="top"/>
    </xf>
    <xf numFmtId="190" fontId="7" fillId="33" borderId="10" xfId="59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190" fontId="1" fillId="0" borderId="0" xfId="59" applyNumberFormat="1" applyFont="1" applyFill="1" applyBorder="1" applyAlignment="1">
      <alignment vertical="top" wrapText="1"/>
    </xf>
    <xf numFmtId="179" fontId="7" fillId="6" borderId="10" xfId="59" applyNumberFormat="1" applyFont="1" applyFill="1" applyBorder="1" applyAlignment="1">
      <alignment horizontal="center" vertical="top"/>
    </xf>
    <xf numFmtId="179" fontId="0" fillId="0" borderId="0" xfId="59" applyNumberFormat="1" applyFont="1" applyAlignment="1">
      <alignment horizontal="center" vertical="top"/>
    </xf>
    <xf numFmtId="179" fontId="7" fillId="0" borderId="10" xfId="59" applyNumberFormat="1" applyFont="1" applyFill="1" applyBorder="1" applyAlignment="1">
      <alignment vertical="top" wrapText="1"/>
    </xf>
    <xf numFmtId="179" fontId="0" fillId="0" borderId="10" xfId="59" applyNumberFormat="1" applyFont="1" applyBorder="1" applyAlignment="1">
      <alignment vertical="top" wrapText="1"/>
    </xf>
    <xf numFmtId="179" fontId="7" fillId="6" borderId="10" xfId="59" applyNumberFormat="1" applyFont="1" applyFill="1" applyBorder="1" applyAlignment="1">
      <alignment vertical="top"/>
    </xf>
    <xf numFmtId="190" fontId="1" fillId="0" borderId="10" xfId="59" applyNumberFormat="1" applyFont="1" applyFill="1" applyBorder="1" applyAlignment="1">
      <alignment vertical="center" wrapText="1"/>
    </xf>
    <xf numFmtId="0" fontId="54" fillId="0" borderId="10" xfId="0" applyFont="1" applyBorder="1" applyAlignment="1" quotePrefix="1">
      <alignment horizontal="center" vertical="top" wrapText="1"/>
    </xf>
    <xf numFmtId="0" fontId="55" fillId="0" borderId="10" xfId="0" applyFont="1" applyBorder="1" applyAlignment="1" quotePrefix="1">
      <alignment horizontal="center" vertical="top" wrapText="1"/>
    </xf>
    <xf numFmtId="180" fontId="55" fillId="0" borderId="10" xfId="0" applyNumberFormat="1" applyFont="1" applyBorder="1" applyAlignment="1" quotePrefix="1">
      <alignment horizontal="center" vertical="top" wrapText="1"/>
    </xf>
    <xf numFmtId="180" fontId="52" fillId="0" borderId="10" xfId="0" applyNumberFormat="1" applyFont="1" applyBorder="1" applyAlignment="1">
      <alignment vertical="top" wrapText="1"/>
    </xf>
    <xf numFmtId="190" fontId="55" fillId="0" borderId="10" xfId="59" applyNumberFormat="1" applyFont="1" applyBorder="1" applyAlignment="1">
      <alignment horizontal="center" vertical="top"/>
    </xf>
    <xf numFmtId="190" fontId="52" fillId="0" borderId="10" xfId="59" applyNumberFormat="1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vertical="top"/>
    </xf>
    <xf numFmtId="179" fontId="6" fillId="0" borderId="10" xfId="59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 wrapText="1"/>
    </xf>
    <xf numFmtId="1" fontId="0" fillId="33" borderId="10" xfId="0" applyNumberFormat="1" applyFont="1" applyFill="1" applyBorder="1" applyAlignment="1">
      <alignment horizontal="right" vertical="top" wrapText="1"/>
    </xf>
    <xf numFmtId="190" fontId="1" fillId="0" borderId="10" xfId="59" applyNumberFormat="1" applyFont="1" applyFill="1" applyBorder="1" applyAlignment="1">
      <alignment vertical="top" wrapText="1"/>
    </xf>
    <xf numFmtId="190" fontId="1" fillId="0" borderId="10" xfId="59" applyNumberFormat="1" applyFont="1" applyBorder="1" applyAlignment="1">
      <alignment vertical="top" wrapText="1"/>
    </xf>
    <xf numFmtId="190" fontId="6" fillId="6" borderId="10" xfId="59" applyNumberFormat="1" applyFon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="75" zoomScaleSheetLayoutView="75" workbookViewId="0" topLeftCell="A22">
      <selection activeCell="E26" sqref="E2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6" width="17.75390625" style="0" customWidth="1"/>
    <col min="7" max="7" width="16.25390625" style="0" customWidth="1"/>
    <col min="8" max="8" width="16.00390625" style="0" customWidth="1"/>
    <col min="9" max="9" width="15.125" style="0" customWidth="1"/>
    <col min="10" max="10" width="19.875" style="0" customWidth="1"/>
    <col min="11" max="11" width="17.375" style="0" customWidth="1"/>
    <col min="12" max="12" width="18.00390625" style="0" customWidth="1"/>
    <col min="13" max="13" width="13.125" style="0" customWidth="1"/>
    <col min="14" max="14" width="14.25390625" style="0" customWidth="1"/>
    <col min="15" max="15" width="16.75390625" style="0" customWidth="1"/>
    <col min="16" max="16" width="18.125" style="0" customWidth="1"/>
    <col min="17" max="18" width="14.375" style="0" bestFit="1" customWidth="1"/>
  </cols>
  <sheetData>
    <row r="1" spans="1:14" ht="12.75">
      <c r="A1" t="s">
        <v>0</v>
      </c>
      <c r="N1" t="s">
        <v>35</v>
      </c>
    </row>
    <row r="2" ht="12.75">
      <c r="N2" t="s">
        <v>25</v>
      </c>
    </row>
    <row r="3" spans="14:15" ht="12.75">
      <c r="N3" s="100" t="s">
        <v>59</v>
      </c>
      <c r="O3" s="100"/>
    </row>
    <row r="5" spans="1:16" ht="12.75">
      <c r="A5" s="109" t="s">
        <v>27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1:16" ht="12.75">
      <c r="A6" s="109" t="s">
        <v>26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6" ht="12.75">
      <c r="A7" s="34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12.75">
      <c r="A8" s="34"/>
      <c r="B8" s="102">
        <v>1450200000</v>
      </c>
      <c r="C8" s="102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2.75">
      <c r="B9" s="103" t="s">
        <v>19</v>
      </c>
      <c r="C9" s="103"/>
      <c r="P9" s="1" t="s">
        <v>18</v>
      </c>
    </row>
    <row r="10" spans="1:16" ht="12.75">
      <c r="A10" s="111" t="s">
        <v>20</v>
      </c>
      <c r="B10" s="111" t="s">
        <v>21</v>
      </c>
      <c r="C10" s="111" t="s">
        <v>15</v>
      </c>
      <c r="D10" s="104" t="s">
        <v>22</v>
      </c>
      <c r="E10" s="104" t="s">
        <v>1</v>
      </c>
      <c r="F10" s="104"/>
      <c r="G10" s="104"/>
      <c r="H10" s="104"/>
      <c r="I10" s="104"/>
      <c r="J10" s="104" t="s">
        <v>8</v>
      </c>
      <c r="K10" s="104"/>
      <c r="L10" s="104"/>
      <c r="M10" s="104"/>
      <c r="N10" s="104"/>
      <c r="O10" s="104"/>
      <c r="P10" s="105" t="s">
        <v>13</v>
      </c>
    </row>
    <row r="11" spans="1:16" ht="12.75">
      <c r="A11" s="104"/>
      <c r="B11" s="104"/>
      <c r="C11" s="104"/>
      <c r="D11" s="104"/>
      <c r="E11" s="105" t="s">
        <v>16</v>
      </c>
      <c r="F11" s="104" t="s">
        <v>3</v>
      </c>
      <c r="G11" s="104" t="s">
        <v>4</v>
      </c>
      <c r="H11" s="104"/>
      <c r="I11" s="104" t="s">
        <v>7</v>
      </c>
      <c r="J11" s="105" t="s">
        <v>16</v>
      </c>
      <c r="K11" s="106" t="s">
        <v>17</v>
      </c>
      <c r="L11" s="104" t="s">
        <v>3</v>
      </c>
      <c r="M11" s="104" t="s">
        <v>4</v>
      </c>
      <c r="N11" s="104"/>
      <c r="O11" s="104" t="s">
        <v>7</v>
      </c>
      <c r="P11" s="105"/>
    </row>
    <row r="12" spans="1:16" ht="12.75" customHeight="1">
      <c r="A12" s="104"/>
      <c r="B12" s="104"/>
      <c r="C12" s="104"/>
      <c r="D12" s="104"/>
      <c r="E12" s="105"/>
      <c r="F12" s="104"/>
      <c r="G12" s="104" t="s">
        <v>5</v>
      </c>
      <c r="H12" s="104" t="s">
        <v>6</v>
      </c>
      <c r="I12" s="104"/>
      <c r="J12" s="105"/>
      <c r="K12" s="107"/>
      <c r="L12" s="104"/>
      <c r="M12" s="104" t="s">
        <v>5</v>
      </c>
      <c r="N12" s="104" t="s">
        <v>6</v>
      </c>
      <c r="O12" s="104"/>
      <c r="P12" s="105"/>
    </row>
    <row r="13" spans="1:16" ht="58.5" customHeight="1">
      <c r="A13" s="104"/>
      <c r="B13" s="104"/>
      <c r="C13" s="104"/>
      <c r="D13" s="104"/>
      <c r="E13" s="105"/>
      <c r="F13" s="104"/>
      <c r="G13" s="104"/>
      <c r="H13" s="104"/>
      <c r="I13" s="104"/>
      <c r="J13" s="105"/>
      <c r="K13" s="108"/>
      <c r="L13" s="104"/>
      <c r="M13" s="104"/>
      <c r="N13" s="104"/>
      <c r="O13" s="104"/>
      <c r="P13" s="105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7">
        <v>5</v>
      </c>
      <c r="F14" s="4">
        <v>6</v>
      </c>
      <c r="G14" s="4">
        <v>7</v>
      </c>
      <c r="H14" s="4">
        <v>8</v>
      </c>
      <c r="I14" s="4">
        <v>9</v>
      </c>
      <c r="J14" s="57">
        <v>10</v>
      </c>
      <c r="K14" s="28">
        <v>11</v>
      </c>
      <c r="L14" s="4">
        <v>12</v>
      </c>
      <c r="M14" s="4">
        <v>13</v>
      </c>
      <c r="N14" s="4">
        <v>14</v>
      </c>
      <c r="O14" s="4">
        <v>15</v>
      </c>
      <c r="P14" s="57">
        <v>16</v>
      </c>
    </row>
    <row r="15" spans="1:16" ht="12.75">
      <c r="A15" s="5" t="s">
        <v>9</v>
      </c>
      <c r="B15" s="6"/>
      <c r="C15" s="7"/>
      <c r="D15" s="8" t="s">
        <v>10</v>
      </c>
      <c r="E15" s="58"/>
      <c r="F15" s="9"/>
      <c r="G15" s="9"/>
      <c r="H15" s="9"/>
      <c r="I15" s="9"/>
      <c r="J15" s="58"/>
      <c r="K15" s="29"/>
      <c r="L15" s="9"/>
      <c r="M15" s="9"/>
      <c r="N15" s="9"/>
      <c r="O15" s="9"/>
      <c r="P15" s="58"/>
    </row>
    <row r="16" spans="1:16" ht="12.75">
      <c r="A16" s="5" t="s">
        <v>28</v>
      </c>
      <c r="B16" s="6"/>
      <c r="C16" s="7"/>
      <c r="D16" s="8" t="s">
        <v>10</v>
      </c>
      <c r="E16" s="58"/>
      <c r="F16" s="9"/>
      <c r="G16" s="9"/>
      <c r="H16" s="9"/>
      <c r="I16" s="9"/>
      <c r="J16" s="58"/>
      <c r="K16" s="29"/>
      <c r="L16" s="9"/>
      <c r="M16" s="9"/>
      <c r="N16" s="9"/>
      <c r="O16" s="9"/>
      <c r="P16" s="58"/>
    </row>
    <row r="17" spans="1:16" ht="76.5">
      <c r="A17" s="50" t="s">
        <v>50</v>
      </c>
      <c r="B17" s="50" t="s">
        <v>51</v>
      </c>
      <c r="C17" s="60" t="s">
        <v>52</v>
      </c>
      <c r="D17" s="73" t="s">
        <v>53</v>
      </c>
      <c r="E17" s="46">
        <f aca="true" t="shared" si="0" ref="E17:E23">F17+I17</f>
        <v>211608</v>
      </c>
      <c r="F17" s="96">
        <v>211608</v>
      </c>
      <c r="G17" s="61"/>
      <c r="H17" s="61"/>
      <c r="I17" s="61"/>
      <c r="J17" s="62"/>
      <c r="K17" s="63"/>
      <c r="L17" s="61"/>
      <c r="M17" s="61"/>
      <c r="N17" s="61"/>
      <c r="O17" s="61"/>
      <c r="P17" s="46">
        <f aca="true" t="shared" si="1" ref="P17:P25">J17+E17</f>
        <v>211608</v>
      </c>
    </row>
    <row r="18" spans="1:16" ht="28.5" customHeight="1">
      <c r="A18" s="50" t="s">
        <v>29</v>
      </c>
      <c r="B18" s="50">
        <v>2010</v>
      </c>
      <c r="C18" s="51" t="s">
        <v>30</v>
      </c>
      <c r="D18" s="52" t="s">
        <v>31</v>
      </c>
      <c r="E18" s="46">
        <f t="shared" si="0"/>
        <v>3000000</v>
      </c>
      <c r="F18" s="55">
        <v>3000000</v>
      </c>
      <c r="G18" s="9"/>
      <c r="H18" s="9"/>
      <c r="I18" s="9"/>
      <c r="J18" s="97">
        <f>L18+O18</f>
        <v>14818390</v>
      </c>
      <c r="K18" s="98">
        <v>14818390</v>
      </c>
      <c r="L18" s="98"/>
      <c r="M18" s="66"/>
      <c r="N18" s="66"/>
      <c r="O18" s="98">
        <v>14818390</v>
      </c>
      <c r="P18" s="46">
        <f t="shared" si="1"/>
        <v>17818390</v>
      </c>
    </row>
    <row r="19" spans="1:16" ht="60.75" customHeight="1">
      <c r="A19" s="50" t="s">
        <v>47</v>
      </c>
      <c r="B19" s="50">
        <v>2111</v>
      </c>
      <c r="C19" s="51" t="s">
        <v>48</v>
      </c>
      <c r="D19" s="72" t="s">
        <v>49</v>
      </c>
      <c r="E19" s="46">
        <f t="shared" si="0"/>
        <v>241830</v>
      </c>
      <c r="F19" s="55">
        <v>241830</v>
      </c>
      <c r="G19" s="9"/>
      <c r="H19" s="9"/>
      <c r="I19" s="9"/>
      <c r="J19" s="97">
        <f aca="true" t="shared" si="2" ref="J19:J26">L19+O19</f>
        <v>4999000</v>
      </c>
      <c r="K19" s="98">
        <v>4999000</v>
      </c>
      <c r="L19" s="98"/>
      <c r="M19" s="98"/>
      <c r="N19" s="98"/>
      <c r="O19" s="98">
        <v>4999000</v>
      </c>
      <c r="P19" s="46">
        <f t="shared" si="1"/>
        <v>5240830</v>
      </c>
    </row>
    <row r="20" spans="1:16" ht="67.5" customHeight="1">
      <c r="A20" s="64" t="s">
        <v>43</v>
      </c>
      <c r="B20" s="69">
        <v>3104</v>
      </c>
      <c r="C20" s="70">
        <v>1020</v>
      </c>
      <c r="D20" s="68" t="s">
        <v>44</v>
      </c>
      <c r="E20" s="46">
        <f>F20+I20</f>
        <v>21615</v>
      </c>
      <c r="F20" s="55">
        <f>2615+19000</f>
        <v>21615</v>
      </c>
      <c r="G20" s="9"/>
      <c r="H20" s="95">
        <v>19000</v>
      </c>
      <c r="I20" s="9"/>
      <c r="J20" s="97">
        <f t="shared" si="2"/>
        <v>0</v>
      </c>
      <c r="K20" s="63"/>
      <c r="L20" s="61"/>
      <c r="M20" s="61"/>
      <c r="N20" s="61"/>
      <c r="O20" s="61"/>
      <c r="P20" s="46">
        <f t="shared" si="1"/>
        <v>21615</v>
      </c>
    </row>
    <row r="21" spans="1:16" ht="46.5" customHeight="1">
      <c r="A21" s="50" t="s">
        <v>45</v>
      </c>
      <c r="B21" s="50">
        <v>6013</v>
      </c>
      <c r="C21" s="60" t="s">
        <v>38</v>
      </c>
      <c r="D21" s="61" t="s">
        <v>46</v>
      </c>
      <c r="E21" s="46">
        <f t="shared" si="0"/>
        <v>208292</v>
      </c>
      <c r="F21" s="55">
        <v>208292</v>
      </c>
      <c r="G21" s="9"/>
      <c r="H21" s="9"/>
      <c r="I21" s="9"/>
      <c r="J21" s="85">
        <f t="shared" si="2"/>
        <v>0</v>
      </c>
      <c r="K21" s="29"/>
      <c r="L21" s="9"/>
      <c r="M21" s="9"/>
      <c r="N21" s="9"/>
      <c r="O21" s="9"/>
      <c r="P21" s="46">
        <f t="shared" si="1"/>
        <v>208292</v>
      </c>
    </row>
    <row r="22" spans="1:16" ht="32.25" customHeight="1">
      <c r="A22" s="50" t="s">
        <v>36</v>
      </c>
      <c r="B22" s="50" t="s">
        <v>37</v>
      </c>
      <c r="C22" s="60" t="s">
        <v>38</v>
      </c>
      <c r="D22" s="61" t="s">
        <v>39</v>
      </c>
      <c r="E22" s="46">
        <f t="shared" si="0"/>
        <v>4269992</v>
      </c>
      <c r="F22" s="55">
        <f>3000000+281005+988987</f>
        <v>4269992</v>
      </c>
      <c r="G22" s="9"/>
      <c r="H22" s="9"/>
      <c r="I22" s="9"/>
      <c r="J22" s="85">
        <f t="shared" si="2"/>
        <v>0</v>
      </c>
      <c r="K22" s="65"/>
      <c r="L22" s="66"/>
      <c r="M22" s="66"/>
      <c r="N22" s="66"/>
      <c r="O22" s="66"/>
      <c r="P22" s="46">
        <f t="shared" si="1"/>
        <v>4269992</v>
      </c>
    </row>
    <row r="23" spans="1:16" ht="37.5" customHeight="1">
      <c r="A23" s="50" t="s">
        <v>65</v>
      </c>
      <c r="B23" s="50">
        <v>6082</v>
      </c>
      <c r="C23" s="60" t="s">
        <v>69</v>
      </c>
      <c r="D23" s="92" t="s">
        <v>64</v>
      </c>
      <c r="E23" s="46">
        <f t="shared" si="0"/>
        <v>0</v>
      </c>
      <c r="F23" s="55"/>
      <c r="G23" s="9"/>
      <c r="H23" s="9"/>
      <c r="I23" s="9"/>
      <c r="J23" s="97">
        <f t="shared" si="2"/>
        <v>84031</v>
      </c>
      <c r="K23" s="98">
        <v>84031</v>
      </c>
      <c r="L23" s="98"/>
      <c r="M23" s="98"/>
      <c r="N23" s="98"/>
      <c r="O23" s="98">
        <v>84031</v>
      </c>
      <c r="P23" s="46">
        <f t="shared" si="1"/>
        <v>84031</v>
      </c>
    </row>
    <row r="24" spans="1:16" ht="41.25" customHeight="1">
      <c r="A24" s="86" t="s">
        <v>42</v>
      </c>
      <c r="B24" s="87">
        <v>7611</v>
      </c>
      <c r="C24" s="88" t="s">
        <v>40</v>
      </c>
      <c r="D24" s="89" t="s">
        <v>41</v>
      </c>
      <c r="E24" s="90">
        <f>F24+I24</f>
        <v>24900</v>
      </c>
      <c r="F24" s="91">
        <v>24900</v>
      </c>
      <c r="G24" s="9"/>
      <c r="H24" s="9"/>
      <c r="I24" s="9"/>
      <c r="J24" s="85">
        <f t="shared" si="2"/>
        <v>0</v>
      </c>
      <c r="K24" s="29"/>
      <c r="L24" s="9"/>
      <c r="M24" s="9"/>
      <c r="N24" s="9"/>
      <c r="O24" s="9"/>
      <c r="P24" s="46">
        <f t="shared" si="1"/>
        <v>24900</v>
      </c>
    </row>
    <row r="25" spans="1:16" ht="41.25" customHeight="1">
      <c r="A25" s="50" t="s">
        <v>61</v>
      </c>
      <c r="B25" s="71">
        <v>7130</v>
      </c>
      <c r="C25" s="78" t="s">
        <v>62</v>
      </c>
      <c r="D25" s="93" t="s">
        <v>60</v>
      </c>
      <c r="E25" s="46">
        <f>F25+I25</f>
        <v>16000</v>
      </c>
      <c r="F25" s="55">
        <v>16000</v>
      </c>
      <c r="G25" s="9"/>
      <c r="H25" s="9"/>
      <c r="I25" s="9"/>
      <c r="J25" s="85">
        <f t="shared" si="2"/>
        <v>0</v>
      </c>
      <c r="K25" s="63"/>
      <c r="L25" s="67"/>
      <c r="M25" s="61"/>
      <c r="N25" s="61"/>
      <c r="O25" s="61"/>
      <c r="P25" s="46">
        <f t="shared" si="1"/>
        <v>16000</v>
      </c>
    </row>
    <row r="26" spans="1:16" ht="146.25" customHeight="1">
      <c r="A26" s="50">
        <v>119800</v>
      </c>
      <c r="B26" s="71">
        <v>9800</v>
      </c>
      <c r="C26" s="78" t="s">
        <v>63</v>
      </c>
      <c r="D26" s="92" t="s">
        <v>70</v>
      </c>
      <c r="E26" s="46">
        <f>F26+I26</f>
        <v>220000</v>
      </c>
      <c r="F26" s="56">
        <f>120000+100000</f>
        <v>220000</v>
      </c>
      <c r="G26" s="9"/>
      <c r="H26" s="9"/>
      <c r="I26" s="9"/>
      <c r="J26" s="85">
        <f t="shared" si="2"/>
        <v>0</v>
      </c>
      <c r="K26" s="63"/>
      <c r="L26" s="67"/>
      <c r="M26" s="61"/>
      <c r="N26" s="61"/>
      <c r="O26" s="61"/>
      <c r="P26" s="46">
        <f>J26+E26</f>
        <v>220000</v>
      </c>
    </row>
    <row r="27" spans="1:16" ht="28.5" customHeight="1">
      <c r="A27" s="50"/>
      <c r="B27" s="50"/>
      <c r="C27" s="51"/>
      <c r="D27" s="26" t="s">
        <v>13</v>
      </c>
      <c r="E27" s="46">
        <f>F27+I27</f>
        <v>8214237</v>
      </c>
      <c r="F27" s="56">
        <f>F17+F18+F19+F20+F21+F22+F23+F24+F25+F26</f>
        <v>8214237</v>
      </c>
      <c r="G27" s="83">
        <f>G17+G18+G19+G20+G21+G22+G24</f>
        <v>0</v>
      </c>
      <c r="H27" s="83">
        <f>H17+H18+H19+H20+H21+H22+H24</f>
        <v>19000</v>
      </c>
      <c r="I27" s="83">
        <f>I17+I18+I19+I20+I21+I22+I24</f>
        <v>0</v>
      </c>
      <c r="J27" s="97">
        <f>L27+O27</f>
        <v>19901421</v>
      </c>
      <c r="K27" s="83">
        <f>K17+K18+K19+K20+K21+K22+K24+K23</f>
        <v>19901421</v>
      </c>
      <c r="L27" s="83">
        <f>L17+L18+L19+L20+L21+L22+L24+L23</f>
        <v>0</v>
      </c>
      <c r="M27" s="83">
        <f>M17+M18+M19+M20+M21+M22+M24+M23</f>
        <v>0</v>
      </c>
      <c r="N27" s="83">
        <f>N17+N18+N19+N20+N21+N22+N24+N23</f>
        <v>0</v>
      </c>
      <c r="O27" s="83">
        <f>O17+O18+O19+O20+O21+O22+O24+O23</f>
        <v>19901421</v>
      </c>
      <c r="P27" s="46">
        <f>J27+E27</f>
        <v>28115658</v>
      </c>
    </row>
    <row r="28" spans="1:16" ht="43.5" customHeight="1">
      <c r="A28" s="12" t="s">
        <v>32</v>
      </c>
      <c r="B28" s="12"/>
      <c r="C28" s="53"/>
      <c r="D28" s="54" t="s">
        <v>33</v>
      </c>
      <c r="E28" s="58"/>
      <c r="F28" s="9"/>
      <c r="G28" s="9"/>
      <c r="H28" s="9"/>
      <c r="I28" s="9"/>
      <c r="J28" s="58"/>
      <c r="K28" s="29"/>
      <c r="L28" s="9"/>
      <c r="M28" s="9"/>
      <c r="N28" s="9"/>
      <c r="O28" s="9"/>
      <c r="P28" s="58"/>
    </row>
    <row r="29" spans="1:16" ht="47.25" customHeight="1">
      <c r="A29" s="12" t="s">
        <v>34</v>
      </c>
      <c r="B29" s="12"/>
      <c r="C29" s="53"/>
      <c r="D29" s="54" t="s">
        <v>33</v>
      </c>
      <c r="E29" s="58"/>
      <c r="F29" s="9"/>
      <c r="G29" s="9"/>
      <c r="H29" s="9"/>
      <c r="I29" s="9"/>
      <c r="J29" s="58"/>
      <c r="K29" s="29"/>
      <c r="L29" s="9"/>
      <c r="M29" s="9"/>
      <c r="N29" s="9"/>
      <c r="O29" s="9"/>
      <c r="P29" s="58"/>
    </row>
    <row r="30" spans="1:16" s="24" customFormat="1" ht="19.5" customHeight="1">
      <c r="A30" s="12" t="s">
        <v>14</v>
      </c>
      <c r="B30" s="18"/>
      <c r="C30" s="13"/>
      <c r="D30" s="14" t="s">
        <v>12</v>
      </c>
      <c r="E30" s="46">
        <f>F30+I30</f>
        <v>0</v>
      </c>
      <c r="F30" s="94">
        <f>F31</f>
        <v>0</v>
      </c>
      <c r="G30" s="94">
        <f>G31</f>
        <v>-105200</v>
      </c>
      <c r="H30" s="46">
        <f>H31</f>
        <v>0</v>
      </c>
      <c r="I30" s="46">
        <f aca="true" t="shared" si="3" ref="I30:N30">I31</f>
        <v>0</v>
      </c>
      <c r="J30" s="46">
        <f t="shared" si="3"/>
        <v>0</v>
      </c>
      <c r="K30" s="46">
        <f t="shared" si="3"/>
        <v>0</v>
      </c>
      <c r="L30" s="46">
        <f t="shared" si="3"/>
        <v>0</v>
      </c>
      <c r="M30" s="46">
        <f t="shared" si="3"/>
        <v>0</v>
      </c>
      <c r="N30" s="46">
        <f t="shared" si="3"/>
        <v>0</v>
      </c>
      <c r="O30" s="46">
        <f>O31</f>
        <v>0</v>
      </c>
      <c r="P30" s="46">
        <f>P31</f>
        <v>0</v>
      </c>
    </row>
    <row r="31" spans="1:16" s="24" customFormat="1" ht="45.75" customHeight="1">
      <c r="A31" s="12" t="s">
        <v>66</v>
      </c>
      <c r="B31" s="18" t="s">
        <v>67</v>
      </c>
      <c r="C31" s="13" t="s">
        <v>56</v>
      </c>
      <c r="D31" s="49" t="s">
        <v>68</v>
      </c>
      <c r="E31" s="46">
        <f>F31+I31</f>
        <v>0</v>
      </c>
      <c r="F31" s="94">
        <v>0</v>
      </c>
      <c r="G31" s="94">
        <f>-55200-50000</f>
        <v>-105200</v>
      </c>
      <c r="H31" s="46"/>
      <c r="I31" s="46"/>
      <c r="J31" s="46"/>
      <c r="K31" s="46"/>
      <c r="L31" s="46"/>
      <c r="M31" s="46"/>
      <c r="N31" s="46"/>
      <c r="O31" s="46"/>
      <c r="P31" s="46">
        <f>J31+E31</f>
        <v>0</v>
      </c>
    </row>
    <row r="32" spans="1:16" s="24" customFormat="1" ht="12.75">
      <c r="A32" s="15"/>
      <c r="B32" s="15"/>
      <c r="C32" s="16"/>
      <c r="D32" s="26" t="s">
        <v>13</v>
      </c>
      <c r="E32" s="99">
        <f>F32+I32</f>
        <v>0</v>
      </c>
      <c r="F32" s="84">
        <f>F30</f>
        <v>0</v>
      </c>
      <c r="G32" s="84">
        <f aca="true" t="shared" si="4" ref="G32:O32">G30</f>
        <v>-105200</v>
      </c>
      <c r="H32" s="84">
        <f t="shared" si="4"/>
        <v>0</v>
      </c>
      <c r="I32" s="84">
        <f t="shared" si="4"/>
        <v>0</v>
      </c>
      <c r="J32" s="84">
        <f t="shared" si="4"/>
        <v>0</v>
      </c>
      <c r="K32" s="84">
        <f t="shared" si="4"/>
        <v>0</v>
      </c>
      <c r="L32" s="84">
        <f t="shared" si="4"/>
        <v>0</v>
      </c>
      <c r="M32" s="84">
        <f t="shared" si="4"/>
        <v>0</v>
      </c>
      <c r="N32" s="84">
        <f t="shared" si="4"/>
        <v>0</v>
      </c>
      <c r="O32" s="84">
        <f t="shared" si="4"/>
        <v>0</v>
      </c>
      <c r="P32" s="80">
        <f>J32+E32</f>
        <v>0</v>
      </c>
    </row>
    <row r="33" spans="1:16" s="24" customFormat="1" ht="47.25" customHeight="1">
      <c r="A33" s="76" t="s">
        <v>54</v>
      </c>
      <c r="B33" s="18"/>
      <c r="C33" s="77"/>
      <c r="D33" s="54" t="s">
        <v>55</v>
      </c>
      <c r="E33" s="74"/>
      <c r="F33" s="75"/>
      <c r="G33" s="75"/>
      <c r="H33" s="74"/>
      <c r="I33" s="74"/>
      <c r="J33" s="75"/>
      <c r="K33" s="75"/>
      <c r="L33" s="75"/>
      <c r="M33" s="75"/>
      <c r="N33" s="75"/>
      <c r="O33" s="75"/>
      <c r="P33" s="74"/>
    </row>
    <row r="34" spans="1:27" s="24" customFormat="1" ht="12.75">
      <c r="A34" s="20"/>
      <c r="B34" s="21"/>
      <c r="C34" s="22"/>
      <c r="D34" s="22" t="s">
        <v>2</v>
      </c>
      <c r="E34" s="82">
        <f>F34+I34</f>
        <v>8214237</v>
      </c>
      <c r="F34" s="82">
        <f>F32+F27</f>
        <v>8214237</v>
      </c>
      <c r="G34" s="82">
        <f aca="true" t="shared" si="5" ref="G34:P34">G32+G27</f>
        <v>-105200</v>
      </c>
      <c r="H34" s="82">
        <f t="shared" si="5"/>
        <v>19000</v>
      </c>
      <c r="I34" s="82">
        <f t="shared" si="5"/>
        <v>0</v>
      </c>
      <c r="J34" s="82">
        <f>J32+J27</f>
        <v>19901421</v>
      </c>
      <c r="K34" s="82">
        <f t="shared" si="5"/>
        <v>19901421</v>
      </c>
      <c r="L34" s="82">
        <f t="shared" si="5"/>
        <v>0</v>
      </c>
      <c r="M34" s="82">
        <f t="shared" si="5"/>
        <v>0</v>
      </c>
      <c r="N34" s="82">
        <f t="shared" si="5"/>
        <v>0</v>
      </c>
      <c r="O34" s="82">
        <f t="shared" si="5"/>
        <v>19901421</v>
      </c>
      <c r="P34" s="82">
        <f t="shared" si="5"/>
        <v>28115658</v>
      </c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</row>
    <row r="35" spans="1:27" s="24" customFormat="1" ht="4.5" customHeight="1">
      <c r="A35" s="43"/>
      <c r="B35" s="44"/>
      <c r="C35" s="45"/>
      <c r="D35" s="45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59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</row>
    <row r="36" spans="1:16" s="24" customFormat="1" ht="57" customHeight="1">
      <c r="A36" s="25"/>
      <c r="B36" s="25"/>
      <c r="C36" s="25"/>
      <c r="D36" s="23" t="s">
        <v>11</v>
      </c>
      <c r="E36" s="81">
        <f>F36+I36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16" s="24" customFormat="1" ht="21" customHeight="1">
      <c r="A37" s="25"/>
      <c r="B37" s="25"/>
      <c r="C37" s="25"/>
      <c r="D37" s="23" t="s">
        <v>57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79"/>
    </row>
    <row r="38" spans="1:16" s="24" customFormat="1" ht="84.75" customHeight="1">
      <c r="A38" s="25"/>
      <c r="B38" s="25"/>
      <c r="C38" s="25"/>
      <c r="D38" s="23" t="s">
        <v>58</v>
      </c>
      <c r="E38" s="81">
        <f>F38+I38</f>
        <v>0</v>
      </c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16" ht="33" customHeight="1">
      <c r="A39" s="42" t="s">
        <v>23</v>
      </c>
      <c r="B39" s="42"/>
      <c r="C39" s="42"/>
      <c r="D39" s="42"/>
      <c r="E39" s="17"/>
      <c r="F39" s="30"/>
      <c r="G39" s="30"/>
      <c r="H39" s="30"/>
      <c r="I39" s="31"/>
      <c r="J39" s="101" t="s">
        <v>24</v>
      </c>
      <c r="K39" s="101"/>
      <c r="L39" s="101"/>
      <c r="M39" s="101"/>
      <c r="N39" s="101"/>
      <c r="O39" s="30"/>
      <c r="P39" s="30"/>
    </row>
    <row r="40" spans="2:18" ht="15">
      <c r="B40" s="2"/>
      <c r="D40" s="19"/>
      <c r="F40" s="32"/>
      <c r="G40" s="32"/>
      <c r="H40" s="32"/>
      <c r="I40" s="11"/>
      <c r="J40" s="32"/>
      <c r="K40" s="33"/>
      <c r="L40" s="32"/>
      <c r="M40" s="32"/>
      <c r="N40" s="32"/>
      <c r="O40" s="32"/>
      <c r="P40" s="32"/>
      <c r="R40" s="27">
        <v>95817.34632</v>
      </c>
    </row>
    <row r="41" spans="5:16" ht="12.75"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3" spans="1:16" ht="12.75">
      <c r="A43" s="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2" ht="12.75">
      <c r="A44" s="3"/>
      <c r="L44" s="10"/>
    </row>
    <row r="45" ht="12.75">
      <c r="A45" s="3"/>
    </row>
    <row r="46" ht="12.75">
      <c r="A46" s="3"/>
    </row>
    <row r="71" spans="3:8" ht="12.75">
      <c r="C71" s="38"/>
      <c r="D71" s="39"/>
      <c r="E71" s="39"/>
      <c r="F71" s="40"/>
      <c r="G71" s="41"/>
      <c r="H71" s="38"/>
    </row>
    <row r="72" spans="3:8" ht="12.75">
      <c r="C72" s="38"/>
      <c r="D72" s="38"/>
      <c r="E72" s="38"/>
      <c r="F72" s="38"/>
      <c r="G72" s="38"/>
      <c r="H72" s="38"/>
    </row>
  </sheetData>
  <sheetProtection/>
  <mergeCells count="26"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N3:O3"/>
    <mergeCell ref="J39:N39"/>
    <mergeCell ref="B8:C8"/>
    <mergeCell ref="B9:C9"/>
    <mergeCell ref="F11:F13"/>
    <mergeCell ref="G11:H11"/>
    <mergeCell ref="D10:D13"/>
    <mergeCell ref="E10:I10"/>
    <mergeCell ref="E11:E13"/>
    <mergeCell ref="J11:J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1" r:id="rId1"/>
  <headerFooter differentFirst="1" alignWithMargins="0">
    <oddHeader>&amp;RПродовження додатка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2023-03-29T10:32:07Z</cp:lastPrinted>
  <dcterms:created xsi:type="dcterms:W3CDTF">2016-12-26T13:46:38Z</dcterms:created>
  <dcterms:modified xsi:type="dcterms:W3CDTF">2023-03-29T14:22:43Z</dcterms:modified>
  <cp:category/>
  <cp:version/>
  <cp:contentType/>
  <cp:contentStatus/>
</cp:coreProperties>
</file>