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60" windowWidth="10470" windowHeight="5130" activeTab="0"/>
  </bookViews>
  <sheets>
    <sheet name="Лист1" sheetId="1" r:id="rId1"/>
  </sheets>
  <definedNames>
    <definedName name="_xlnm.Print_Titles" localSheetId="0">'Лист1'!$9:$11</definedName>
    <definedName name="_xlnm.Print_Area" localSheetId="0">'Лист1'!$A$1:$F$101</definedName>
  </definedNames>
  <calcPr fullCalcOnLoad="1"/>
</workbook>
</file>

<file path=xl/sharedStrings.xml><?xml version="1.0" encoding="utf-8"?>
<sst xmlns="http://schemas.openxmlformats.org/spreadsheetml/2006/main" count="110" uniqueCount="106">
  <si>
    <t>Загальний фонд</t>
  </si>
  <si>
    <t>Спеціальний фонд</t>
  </si>
  <si>
    <t>Податкові надходження</t>
  </si>
  <si>
    <t>Податки на доходи, податки на прибуток, податки на збільшення ринкової вартості</t>
  </si>
  <si>
    <t>Податок на прибуток підприємств</t>
  </si>
  <si>
    <t>Неподаткові надходження</t>
  </si>
  <si>
    <t>Інші неподаткові надходження</t>
  </si>
  <si>
    <t>Власні надходження бюджетних установ</t>
  </si>
  <si>
    <t xml:space="preserve">Офіційні трансферти </t>
  </si>
  <si>
    <t>Від органів державного управління</t>
  </si>
  <si>
    <t xml:space="preserve"> </t>
  </si>
  <si>
    <t xml:space="preserve">Код </t>
  </si>
  <si>
    <t>Інші  надходження</t>
  </si>
  <si>
    <t>Екологічний податок</t>
  </si>
  <si>
    <t>Інші податки та збори</t>
  </si>
  <si>
    <t xml:space="preserve">Податок на прибуток підприємств  та фінансових установ комунальної власності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</si>
  <si>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</si>
  <si>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Адміністративні збори та платежі, доходи від некомерційної господарської діяльності</t>
  </si>
  <si>
    <t>22010700 </t>
  </si>
  <si>
    <t>Плата за ліцензії на право експорту, імпорту алкогольними напоями та тютюновими виробами </t>
  </si>
  <si>
    <t>Надходження від орендної плати за користування цілісним майновим комплексом та іншим державним майном</t>
  </si>
  <si>
    <t xml:space="preserve">Надходження від скидів забруднюючих речовин безпосередньо у водні об'єкти                                                                                                                                                                                 </t>
  </si>
  <si>
    <t>Доходи від власності та підприємницької діяльності</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</si>
  <si>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</si>
  <si>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</si>
  <si>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11010400 </t>
  </si>
  <si>
    <t>Податок на доходи фізичних осіб, що сплачується податковими агентами, із доходів платника податку інших ніж заробітна плата</t>
  </si>
  <si>
    <t>11010500 </t>
  </si>
  <si>
    <t>Податок на доходи фізичних осіб, що сплачується фізичними особами за результатами річного декларування</t>
  </si>
  <si>
    <t>Плата за надання адміністративних послуг</t>
  </si>
  <si>
    <t>Податок та збiр на доходи фiзичних осiб</t>
  </si>
  <si>
    <t>Усього</t>
  </si>
  <si>
    <t>усього</t>
  </si>
  <si>
    <t>у тому числі бюджет розвитку</t>
  </si>
  <si>
    <t>Разом доходів</t>
  </si>
  <si>
    <t>Усього доходів 
(без урахування міжбюджетних трансфертів)</t>
  </si>
  <si>
    <t>Найменування згідно
 з Класифікацією доходів бюджету</t>
  </si>
  <si>
    <t>(код бюджету)</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</si>
  <si>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</si>
  <si>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 xml:space="preserve">            (грн)</t>
  </si>
  <si>
    <t>Внутрішні податки на товари та послуги  </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</si>
  <si>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</si>
  <si>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</si>
  <si>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</si>
  <si>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</si>
  <si>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</si>
  <si>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</si>
  <si>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</si>
  <si>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</si>
  <si>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</si>
  <si>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Єдиний податок  </t>
  </si>
  <si>
    <t>Єдиний податок з юридичних осіб </t>
  </si>
  <si>
    <t>Єдиний податок з фізичних осіб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</si>
  <si>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</si>
  <si>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Інші надходження  </t>
  </si>
  <si>
    <t>Адміністративні штрафи та інші санкції </t>
  </si>
  <si>
    <t>Плата за надання інших адміністративних послуг</t>
  </si>
  <si>
    <t>Адміністративний збір за державну реєстрацію речових прав на нерухоме майно та їх обтяжень</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</si>
  <si>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</si>
  <si>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</si>
  <si>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пов`язане з видачею та оформленням закордонних паспортів (посвідок) та паспортів громадян України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</si>
  <si>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</si>
  <si>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</si>
  <si>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Субвенції з місцевих бюджетів іншим місцевим бюджетам</t>
  </si>
  <si>
    <t>Інші субвенції з місцевого бюджету</t>
  </si>
  <si>
    <t>в тому числі:</t>
  </si>
  <si>
    <t>Заступник міського голови з питань</t>
  </si>
  <si>
    <t>діяльності виконавчих органів ради</t>
  </si>
  <si>
    <t>Світлана ЄВДОЩЕНКО</t>
  </si>
  <si>
    <t xml:space="preserve">    22010000 </t>
  </si>
  <si>
    <t>Адміністративний збір за проведення державної реєстрації юридичних осіб, фізичних осіб - підприємців та громадських формувань</t>
  </si>
  <si>
    <t>Інші джерела власних надходжень бюджетних установ</t>
  </si>
  <si>
    <t>Надходження,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</si>
  <si>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Пальне</t>
  </si>
  <si>
    <t xml:space="preserve">Акцизний податок з ввезених на митну територію України підакцизних товарів (продукції) </t>
  </si>
  <si>
    <t>субвенція з бюджету Привільненської сільської територіальної громади  до бюджету Баштанської міської територіальної громади для надання послуг із збереження архівних фондів Трудовим архівом Баштанської міської ради</t>
  </si>
  <si>
    <t>субвенція з бюджету Привільненської сільської територіальної громади  до бюджету Баштанської міської територіальної громади для надання медичних послуг населенню територіальної громади комунальним некомерційним підприємством "Центр первинної медико-санітарної допомоги" Баштанської міської ради Миколаївської області</t>
  </si>
  <si>
    <t>субвенція з бюджету Інгульської сільської територіальної громади до бюджету Баштанської міської територіальної громади на надання послуг із збереження архівних фондів Трудовим архівом Баштанської міської ради</t>
  </si>
  <si>
    <t>субвенція з бюджету Інгульської сільської територіальної громади до бюджету Баштанської міської територіальної громади на надання послуг  мистецької освіти комунальною установою "Баштанська дитяча музична школа" на території Інгульської сільської  територіальної громади</t>
  </si>
  <si>
    <t>Місцеві податки та збори, що сплачуються (перераховуються) згідно з Податковим кодексом України</t>
  </si>
  <si>
    <t>субвенція  з обласного  бюджету  місцевим бюджетам  для надання щомісячної матеріальної допомоги  учасникам бойових дій у роки Другої світової війни</t>
  </si>
  <si>
    <t>субвенція з обласного бюджету місцевим бюджетам для надання одноразової матеріальної допомоги громадянам, які постраждали внаслідок Чорнобильської катастрофи (категорії І ), та дітям з інвалідністю, інвалідність яких пов'язана з Чорнобильською катострофою</t>
  </si>
  <si>
    <t>субвенція з обласного бюджету місцевим бюджетам для надання матеріальної допомоги сім’ям загиблих та померлих учасників бойових дій на території інших країн, особам з інвалідністю внаслідок війни на території інших країн</t>
  </si>
  <si>
    <t>субвенція з обласного бюджету  місцевим бюджетам на пільгове медичне обслуговування громадян, які постраждали внаслідок Чорнобильської катастрофи</t>
  </si>
  <si>
    <t>субвенція з бюджету Інгульської  сільської територіальної громади до бюджету Баштанської міської територіальної громади на забезпечення надання соціальних послуг населенню (перебування осіб у відділені стаціонарного догляду для постійного або тимчасового проживання Центру надання соціальних послуг Баштанської міської ради)</t>
  </si>
  <si>
    <t xml:space="preserve">субвенція з бюджету Інгульської сільської територіальної громади до бюджету Баштанської міської територіальної громади на утримання Баштанського інклюзивно-ресурсного центру </t>
  </si>
  <si>
    <t>субвенція з бюджету Привільненської сільської територіальної громади  до бюджету Баштанської міської територіальної громади на забезпечення надання соціальних послуг населенню (утримання соціальних робітників та перебування осіб у відділені стаціонарного догляду для постійного або тимчасового проживання Центру надання соціальних послуг Баштанської міської ради)</t>
  </si>
  <si>
    <t>Надходження від орендної плати за користування майновим комплексом та іншим майном, що перебуває в комунальній власності</t>
  </si>
  <si>
    <t xml:space="preserve">                                                                                                                            № </t>
  </si>
  <si>
    <t>субвенція з бюджету Інгульської сільської територіальної громади до бюджету Баштанської міської територіальної громади на надання соціальних послуг комунальною установою "Центр надання соціальних послуг Баштанської міської ради" за обслуговування осіб Інгульської територіальної громади</t>
  </si>
  <si>
    <t>субвенція з бюджету Інгульської сільської територіальної громади до бюджету Баштанської міської територіальної громади на надання медичних послуг населенню Інгульської сільської територіальної  громади комунальним некомерційним підприємством "Центр первинної медико-санітарної допомоги" Баштанської міської ради Миколаївської області</t>
  </si>
  <si>
    <t>субвенція з бюджету Інгульської сільської територіальної громади до бюджету Баштанської міської територіальної громади на надання медичних послуг населенню Інгульської сільської територіальної громади КНП "Баштанська багатопрофільна лікарня" Баштанської міської ради Миколаївської області</t>
  </si>
  <si>
    <t>Акцизний податок з вироблених в Україні підакцизних товарів (продукції)</t>
  </si>
  <si>
    <t>субвенція з обласного бюджету місцевим  бюджетам  на  відшкодування витрат на поховання учасників бойових дій та осіб з інвалідністю внаслідок війни</t>
  </si>
  <si>
    <t>субвенція з обласного бюджету  місцевим бюджетам на окремі заходи щодо соціального захисту осіб з інвалідністю  (грошова компенсація на бензин, ремонт і технічне обслуговування автомобілів та на транспортне обслуговування, встановлення телефонів особам з інвалідністю І та ІІ групи)</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</si>
  <si>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</si>
  <si>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2022  №</t>
  </si>
  <si>
    <t>Додаток 1</t>
  </si>
  <si>
    <t xml:space="preserve">до рішення міської ради                           </t>
  </si>
  <si>
    <t>Доходи</t>
  </si>
  <si>
    <t>бюджету Баштанської міської територіальної громади на 2023 рік</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</si>
  <si>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 рідин, що використовуються в електронних сигаретах, що оподатковується згідно з підпунктом 213.1.14 пункту 213.1 статті 213 Податкового кодексу України</t>
  </si>
  <si>
    <t xml:space="preserve">Акцизний податок з реалізації суб'єктами господарювання роздрібної торгівлі підакцизних товарів </t>
  </si>
  <si>
    <t>субвенція з обласного бюджету місцевим бюджетам  для надання  матеріальної допомоги  сім'ям  загиблих та померлих учасників АТО/ООС на сході України, сім"ям осіб, які загинули або померли внаслідок поранень, каліцтва, контузії чи інших ушкоджень здоров"я, одержаних під час участі у Революції Гідності, сім"ям загиблих та померлих учасників бойових дій, які брали участь у заходах для забезпечення оборони України, захисту безпеки населення та інтересів держави у зв"язку з військовою агресією Російської Федерації проти України, та сім"ям працівників структурних підрозділів Миколаївської обласної військової адміністраціїї, Миколаївської обласної ради, Комунального підприємтсва "Миколаївська обласна варта", які загинули 29 березня 2022 року внаслідок ракетного обстрілу адміністративної будівлі Миколаївської обласної ради за адресою: м.Миколаїв, вул.Адміральська,22</t>
  </si>
  <si>
    <t xml:space="preserve">субвенція  з обласного  бюджету  місцевим бюджетам для  надання  матеріальної допомоги дітям військовослужбовців Збройних Сил України та інших військових формувань, у тому числі добровольчих, які  загинули, пропали безвісті або померли внаслідок поранення, контузії чи каліцтва, одержаних при виконанні службових обов’язків  на тимчасово окупованій території АР Крим, м. Севастополя, під час участі в АТО/ООС  на сході України, захисту безпеки населення та інтересів держави у зв"язку з військовою агресією Російської Федерації проти України, та дітям працівників структурних підрозділів Миколаївської обласної військової адміністраціїї, Миколаївської обласної ради, Комунального підприємтсва "Миколаївська обласна варта", які загинули 29 березня 2022 року внаслідок ракетного обстрілу адміністративної будівлі Миколаївської обласної ради за адресою: м.Миколаїв, вул.Адміральська,22 </t>
  </si>
  <si>
    <t>субвенція з бюджету Володимирівської сільської територіальної громади до бюджету Баштанської міської територіальної громади для надання послуг комунальною установою "Центр професійного розвитку педагогічних працівників Баштанської міської ради Баштанського району Миколаївської області"</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</si>
</sst>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р.&quot;;\-#,##0\ &quot;р.&quot;"/>
    <numFmt numFmtId="189" formatCode="#,##0\ &quot;р.&quot;;[Red]\-#,##0\ &quot;р.&quot;"/>
    <numFmt numFmtId="190" formatCode="#,##0.00\ &quot;р.&quot;;\-#,##0.00\ &quot;р.&quot;"/>
    <numFmt numFmtId="191" formatCode="#,##0.00\ &quot;р.&quot;;[Red]\-#,##0.00\ &quot;р.&quot;"/>
    <numFmt numFmtId="192" formatCode="_-* #,##0\ &quot;р.&quot;_-;\-* #,##0\ &quot;р.&quot;_-;_-* &quot;-&quot;\ &quot;р.&quot;_-;_-@_-"/>
    <numFmt numFmtId="193" formatCode="_-* #,##0\ _р_._-;\-* #,##0\ _р_._-;_-* &quot;-&quot;\ _р_._-;_-@_-"/>
    <numFmt numFmtId="194" formatCode="_-* #,##0.00\ &quot;р.&quot;_-;\-* #,##0.00\ &quot;р.&quot;_-;_-* &quot;-&quot;??\ &quot;р.&quot;_-;_-@_-"/>
    <numFmt numFmtId="195" formatCode="_-* #,##0.00\ _р_._-;\-* #,##0.00\ _р_._-;_-* &quot;-&quot;??\ _р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0.0"/>
    <numFmt numFmtId="208" formatCode="0.000"/>
    <numFmt numFmtId="209" formatCode="[$€-2]\ ###,000_);[Red]\([$€-2]\ ###,000\)"/>
    <numFmt numFmtId="210" formatCode="0.0000"/>
    <numFmt numFmtId="211" formatCode="0.00000"/>
    <numFmt numFmtId="212" formatCode="0.000000"/>
    <numFmt numFmtId="213" formatCode="#,##0_ ;[Red]\-#,##0\ "/>
    <numFmt numFmtId="214" formatCode="&quot;Так&quot;;&quot;Так&quot;;&quot;Ні&quot;"/>
    <numFmt numFmtId="215" formatCode="&quot;True&quot;;&quot;True&quot;;&quot;False&quot;"/>
    <numFmt numFmtId="216" formatCode="&quot;Увімк&quot;;&quot;Увімк&quot;;&quot;Вимк&quot;"/>
    <numFmt numFmtId="217" formatCode="[$¥€-2]\ ###,000_);[Red]\([$€-2]\ ###,000\)"/>
    <numFmt numFmtId="218" formatCode="0.00000000"/>
    <numFmt numFmtId="219" formatCode="0.0000000"/>
    <numFmt numFmtId="220" formatCode="#,##0.000"/>
    <numFmt numFmtId="221" formatCode="#,##0.0000"/>
    <numFmt numFmtId="222" formatCode="#,##0.00000"/>
    <numFmt numFmtId="223" formatCode="#,##0.0"/>
  </numFmts>
  <fonts count="68">
    <font>
      <sz val="10"/>
      <name val="Arial Cyr"/>
      <family val="0"/>
    </font>
    <font>
      <sz val="10"/>
      <name val="Times New Roman"/>
      <family val="1"/>
    </font>
    <font>
      <sz val="14"/>
      <name val="Times New Roman"/>
      <family val="1"/>
    </font>
    <font>
      <b/>
      <sz val="14"/>
      <name val="Times New Roman"/>
      <family val="1"/>
    </font>
    <font>
      <u val="single"/>
      <sz val="10"/>
      <color indexed="12"/>
      <name val="Arial Cyr"/>
      <family val="0"/>
    </font>
    <font>
      <u val="single"/>
      <sz val="10"/>
      <color indexed="36"/>
      <name val="Arial Cyr"/>
      <family val="0"/>
    </font>
    <font>
      <sz val="8"/>
      <name val="Arial Cyr"/>
      <family val="0"/>
    </font>
    <font>
      <sz val="14"/>
      <name val="Arial Cyr"/>
      <family val="0"/>
    </font>
    <font>
      <sz val="16"/>
      <name val="Arial Cyr"/>
      <family val="0"/>
    </font>
    <font>
      <sz val="12"/>
      <name val="Times New Roman"/>
      <family val="1"/>
    </font>
    <font>
      <b/>
      <i/>
      <sz val="14"/>
      <name val="Times New Roman"/>
      <family val="1"/>
    </font>
    <font>
      <b/>
      <i/>
      <sz val="13.5"/>
      <name val="Times New Roman"/>
      <family val="1"/>
    </font>
    <font>
      <b/>
      <sz val="13.5"/>
      <name val="Times New Roman"/>
      <family val="1"/>
    </font>
    <font>
      <sz val="9"/>
      <name val="Arial Cyr"/>
      <family val="0"/>
    </font>
    <font>
      <b/>
      <sz val="20"/>
      <name val="Times New Roman"/>
      <family val="1"/>
    </font>
    <font>
      <b/>
      <u val="single"/>
      <sz val="18"/>
      <name val="times new roman"/>
      <family val="1"/>
    </font>
    <font>
      <b/>
      <sz val="16"/>
      <name val="Times New Roman"/>
      <family val="1"/>
    </font>
    <font>
      <sz val="14"/>
      <color indexed="8"/>
      <name val="Times New Roman"/>
      <family val="1"/>
    </font>
    <font>
      <sz val="13.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3"/>
      <name val="Arial Cyr"/>
      <family val="0"/>
    </font>
    <font>
      <sz val="10"/>
      <color indexed="10"/>
      <name val="Arial Cyr"/>
      <family val="0"/>
    </font>
    <font>
      <sz val="14"/>
      <color indexed="10"/>
      <name val="Times New Roman"/>
      <family val="1"/>
    </font>
    <font>
      <sz val="12"/>
      <color indexed="10"/>
      <name val="Times New Roman"/>
      <family val="1"/>
    </font>
    <font>
      <sz val="10"/>
      <color indexed="10"/>
      <name val="Times New Roman"/>
      <family val="1"/>
    </font>
    <font>
      <sz val="18"/>
      <color indexed="10"/>
      <name val="Arial Cyr"/>
      <family val="0"/>
    </font>
    <font>
      <b/>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FF00"/>
      <name val="Arial Cyr"/>
      <family val="0"/>
    </font>
    <font>
      <sz val="10"/>
      <color rgb="FFFF0000"/>
      <name val="Arial Cyr"/>
      <family val="0"/>
    </font>
    <font>
      <sz val="14"/>
      <color rgb="FFFF0000"/>
      <name val="Times New Roman"/>
      <family val="1"/>
    </font>
    <font>
      <sz val="12"/>
      <color rgb="FFFF0000"/>
      <name val="Times New Roman"/>
      <family val="1"/>
    </font>
    <font>
      <sz val="10"/>
      <color rgb="FFFF0000"/>
      <name val="Times New Roman"/>
      <family val="1"/>
    </font>
    <font>
      <sz val="18"/>
      <color rgb="FFFF0000"/>
      <name val="Arial Cyr"/>
      <family val="0"/>
    </font>
    <font>
      <b/>
      <sz val="14"/>
      <color rgb="FF000000"/>
      <name val="Times New Roman"/>
      <family val="1"/>
    </font>
    <font>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4"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0" fillId="0" borderId="0">
      <alignment/>
      <protection/>
    </xf>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5"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9" fillId="32" borderId="0" applyNumberFormat="0" applyBorder="0" applyAlignment="0" applyProtection="0"/>
  </cellStyleXfs>
  <cellXfs count="110">
    <xf numFmtId="0" fontId="0" fillId="0" borderId="0" xfId="0" applyAlignment="1">
      <alignment/>
    </xf>
    <xf numFmtId="0" fontId="0" fillId="0" borderId="0" xfId="0" applyFill="1" applyAlignment="1">
      <alignment/>
    </xf>
    <xf numFmtId="0" fontId="3" fillId="0" borderId="0" xfId="0" applyFont="1" applyFill="1" applyAlignment="1">
      <alignment horizontal="justify" vertical="top" wrapText="1"/>
    </xf>
    <xf numFmtId="0" fontId="2" fillId="0" borderId="0" xfId="0" applyFont="1" applyFill="1" applyAlignment="1">
      <alignment/>
    </xf>
    <xf numFmtId="0" fontId="7" fillId="0" borderId="0" xfId="0" applyFont="1" applyFill="1" applyAlignment="1">
      <alignment/>
    </xf>
    <xf numFmtId="0" fontId="0" fillId="0" borderId="0" xfId="0" applyFont="1" applyFill="1" applyAlignment="1">
      <alignment/>
    </xf>
    <xf numFmtId="220" fontId="7" fillId="0" borderId="0" xfId="0" applyNumberFormat="1" applyFont="1" applyFill="1" applyAlignment="1">
      <alignment/>
    </xf>
    <xf numFmtId="0" fontId="60" fillId="0" borderId="0" xfId="0" applyFont="1" applyFill="1" applyAlignment="1">
      <alignment vertical="top"/>
    </xf>
    <xf numFmtId="222" fontId="60" fillId="0" borderId="0" xfId="0" applyNumberFormat="1" applyFont="1" applyFill="1" applyAlignment="1">
      <alignment vertical="top"/>
    </xf>
    <xf numFmtId="0" fontId="60" fillId="0" borderId="0" xfId="0" applyFont="1" applyAlignment="1">
      <alignment vertical="top"/>
    </xf>
    <xf numFmtId="0" fontId="0" fillId="33" borderId="0" xfId="0" applyFont="1" applyFill="1" applyAlignment="1">
      <alignment/>
    </xf>
    <xf numFmtId="0" fontId="61" fillId="0" borderId="0" xfId="0" applyFont="1" applyFill="1" applyAlignment="1">
      <alignment/>
    </xf>
    <xf numFmtId="222" fontId="7" fillId="0" borderId="0" xfId="0" applyNumberFormat="1" applyFont="1" applyFill="1" applyAlignment="1">
      <alignment vertical="top"/>
    </xf>
    <xf numFmtId="208" fontId="3" fillId="0" borderId="0" xfId="0" applyNumberFormat="1" applyFont="1" applyFill="1" applyBorder="1" applyAlignment="1">
      <alignment horizontal="right" vertical="top" wrapText="1"/>
    </xf>
    <xf numFmtId="0" fontId="3" fillId="0" borderId="0" xfId="0" applyFont="1" applyFill="1" applyBorder="1" applyAlignment="1">
      <alignment/>
    </xf>
    <xf numFmtId="0" fontId="7" fillId="0" borderId="0" xfId="0" applyFont="1" applyFill="1" applyBorder="1" applyAlignment="1">
      <alignment/>
    </xf>
    <xf numFmtId="0" fontId="3" fillId="0" borderId="0" xfId="0" applyFont="1" applyFill="1" applyBorder="1" applyAlignment="1">
      <alignment horizontal="left"/>
    </xf>
    <xf numFmtId="0" fontId="62" fillId="0" borderId="0" xfId="0" applyFont="1" applyFill="1" applyAlignment="1">
      <alignment horizontal="left"/>
    </xf>
    <xf numFmtId="0" fontId="63" fillId="0" borderId="0" xfId="0" applyFont="1" applyFill="1" applyAlignment="1">
      <alignment horizontal="center" vertical="top" wrapText="1"/>
    </xf>
    <xf numFmtId="0" fontId="1" fillId="0" borderId="0" xfId="0" applyFont="1" applyFill="1" applyAlignment="1">
      <alignment/>
    </xf>
    <xf numFmtId="0" fontId="2" fillId="0" borderId="10" xfId="0" applyFont="1" applyFill="1" applyBorder="1" applyAlignment="1">
      <alignment horizontal="right"/>
    </xf>
    <xf numFmtId="0" fontId="3" fillId="0" borderId="11" xfId="0" applyFont="1" applyFill="1" applyBorder="1" applyAlignment="1">
      <alignment horizontal="center" vertical="top"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220" fontId="8" fillId="0" borderId="0" xfId="0" applyNumberFormat="1" applyFont="1" applyFill="1" applyAlignment="1">
      <alignment vertical="top"/>
    </xf>
    <xf numFmtId="0" fontId="64" fillId="0" borderId="0" xfId="0" applyFont="1" applyFill="1" applyAlignment="1">
      <alignment horizontal="center" vertical="top"/>
    </xf>
    <xf numFmtId="220" fontId="65" fillId="33" borderId="0" xfId="0" applyNumberFormat="1" applyFont="1" applyFill="1" applyAlignment="1">
      <alignment/>
    </xf>
    <xf numFmtId="0" fontId="3" fillId="0" borderId="14" xfId="0" applyFont="1" applyFill="1" applyBorder="1" applyAlignment="1">
      <alignment horizontal="center" vertical="center" wrapText="1"/>
    </xf>
    <xf numFmtId="0" fontId="3" fillId="0" borderId="0" xfId="0" applyFont="1" applyFill="1" applyBorder="1" applyAlignment="1">
      <alignment vertical="top"/>
    </xf>
    <xf numFmtId="0" fontId="13" fillId="0" borderId="0" xfId="0" applyFont="1" applyFill="1" applyAlignment="1">
      <alignment/>
    </xf>
    <xf numFmtId="220" fontId="13" fillId="33" borderId="0" xfId="0" applyNumberFormat="1" applyFont="1" applyFill="1" applyAlignment="1">
      <alignment/>
    </xf>
    <xf numFmtId="220" fontId="13" fillId="0" borderId="0" xfId="0" applyNumberFormat="1" applyFont="1" applyFill="1" applyAlignment="1">
      <alignment/>
    </xf>
    <xf numFmtId="220" fontId="6" fillId="33" borderId="0" xfId="0" applyNumberFormat="1" applyFont="1" applyFill="1" applyAlignment="1">
      <alignment/>
    </xf>
    <xf numFmtId="0" fontId="9" fillId="0" borderId="15" xfId="0" applyFont="1" applyFill="1" applyBorder="1" applyAlignment="1">
      <alignment horizontal="center" vertical="center" wrapText="1"/>
    </xf>
    <xf numFmtId="208" fontId="3" fillId="0" borderId="0" xfId="0" applyNumberFormat="1" applyFont="1" applyFill="1" applyAlignment="1">
      <alignment horizontal="right" vertical="top" wrapText="1"/>
    </xf>
    <xf numFmtId="0" fontId="3" fillId="0" borderId="0" xfId="0" applyFont="1" applyFill="1" applyAlignment="1">
      <alignment/>
    </xf>
    <xf numFmtId="0" fontId="3" fillId="0" borderId="12" xfId="0" applyFont="1" applyBorder="1" applyAlignment="1">
      <alignment vertical="top"/>
    </xf>
    <xf numFmtId="0" fontId="3" fillId="0" borderId="12" xfId="0" applyFont="1" applyBorder="1" applyAlignment="1">
      <alignment vertical="top" wrapText="1"/>
    </xf>
    <xf numFmtId="0" fontId="2" fillId="0" borderId="12" xfId="0" applyFont="1" applyBorder="1" applyAlignment="1">
      <alignment vertical="top"/>
    </xf>
    <xf numFmtId="0" fontId="2" fillId="0" borderId="12" xfId="0" applyFont="1" applyBorder="1" applyAlignment="1">
      <alignment vertical="top" wrapText="1"/>
    </xf>
    <xf numFmtId="0" fontId="66" fillId="0" borderId="12" xfId="0" applyFont="1" applyBorder="1" applyAlignment="1">
      <alignment vertical="top" wrapText="1"/>
    </xf>
    <xf numFmtId="0" fontId="3" fillId="0" borderId="12" xfId="0" applyFont="1" applyFill="1" applyBorder="1" applyAlignment="1">
      <alignment horizontal="left" vertical="top" wrapText="1"/>
    </xf>
    <xf numFmtId="3" fontId="3" fillId="0" borderId="12" xfId="0" applyNumberFormat="1" applyFont="1" applyFill="1" applyBorder="1" applyAlignment="1">
      <alignment vertical="top" wrapText="1"/>
    </xf>
    <xf numFmtId="3" fontId="3" fillId="0" borderId="12" xfId="0" applyNumberFormat="1" applyFont="1" applyFill="1" applyBorder="1" applyAlignment="1">
      <alignment horizontal="right" vertical="top" wrapText="1"/>
    </xf>
    <xf numFmtId="0" fontId="10" fillId="0" borderId="12" xfId="0" applyFont="1" applyFill="1" applyBorder="1" applyAlignment="1">
      <alignment horizontal="justify" vertical="top" wrapText="1"/>
    </xf>
    <xf numFmtId="3" fontId="11" fillId="0" borderId="12" xfId="0" applyNumberFormat="1" applyFont="1" applyFill="1" applyBorder="1" applyAlignment="1">
      <alignment vertical="top" wrapText="1"/>
    </xf>
    <xf numFmtId="3" fontId="11" fillId="0" borderId="12" xfId="0" applyNumberFormat="1" applyFont="1" applyFill="1" applyBorder="1" applyAlignment="1">
      <alignment horizontal="right" vertical="top" wrapText="1"/>
    </xf>
    <xf numFmtId="3" fontId="10" fillId="0" borderId="12" xfId="0" applyNumberFormat="1" applyFont="1" applyFill="1" applyBorder="1" applyAlignment="1">
      <alignment horizontal="right" vertical="top" wrapText="1"/>
    </xf>
    <xf numFmtId="0" fontId="2" fillId="0" borderId="12" xfId="0" applyFont="1" applyFill="1" applyBorder="1" applyAlignment="1">
      <alignment horizontal="justify" vertical="top" wrapText="1"/>
    </xf>
    <xf numFmtId="3" fontId="2" fillId="0" borderId="12" xfId="0" applyNumberFormat="1" applyFont="1" applyFill="1" applyBorder="1" applyAlignment="1">
      <alignment vertical="top" wrapText="1"/>
    </xf>
    <xf numFmtId="3" fontId="2" fillId="0" borderId="12" xfId="0" applyNumberFormat="1" applyFont="1" applyFill="1" applyBorder="1" applyAlignment="1">
      <alignment horizontal="right" vertical="top" wrapText="1"/>
    </xf>
    <xf numFmtId="3" fontId="10" fillId="0" borderId="12" xfId="0" applyNumberFormat="1" applyFont="1" applyFill="1" applyBorder="1" applyAlignment="1">
      <alignment vertical="top" wrapText="1"/>
    </xf>
    <xf numFmtId="0" fontId="10" fillId="0" borderId="12" xfId="0" applyFont="1" applyFill="1" applyBorder="1" applyAlignment="1">
      <alignment vertical="top" wrapText="1"/>
    </xf>
    <xf numFmtId="0" fontId="2" fillId="0" borderId="12" xfId="0" applyFont="1" applyFill="1" applyBorder="1" applyAlignment="1">
      <alignment vertical="top" wrapText="1"/>
    </xf>
    <xf numFmtId="0" fontId="3" fillId="0" borderId="12" xfId="0" applyFont="1" applyFill="1" applyBorder="1" applyAlignment="1">
      <alignment horizontal="justify" vertical="top" wrapText="1"/>
    </xf>
    <xf numFmtId="0" fontId="2" fillId="0" borderId="12" xfId="0" applyFont="1" applyFill="1" applyBorder="1" applyAlignment="1">
      <alignment horizontal="justify" vertical="top"/>
    </xf>
    <xf numFmtId="3" fontId="12" fillId="0" borderId="12" xfId="0" applyNumberFormat="1" applyFont="1" applyFill="1" applyBorder="1" applyAlignment="1">
      <alignment vertical="top" wrapText="1"/>
    </xf>
    <xf numFmtId="3" fontId="12" fillId="0" borderId="12" xfId="0" applyNumberFormat="1" applyFont="1" applyFill="1" applyBorder="1" applyAlignment="1">
      <alignment horizontal="right" vertical="top" wrapText="1"/>
    </xf>
    <xf numFmtId="0" fontId="9" fillId="4" borderId="12" xfId="0" applyFont="1" applyFill="1" applyBorder="1" applyAlignment="1">
      <alignment horizontal="center" vertical="top" wrapText="1"/>
    </xf>
    <xf numFmtId="0" fontId="16" fillId="4" borderId="12" xfId="0" applyFont="1" applyFill="1" applyBorder="1" applyAlignment="1">
      <alignment vertical="center" wrapText="1"/>
    </xf>
    <xf numFmtId="0" fontId="62" fillId="0" borderId="0" xfId="0" applyFont="1" applyFill="1" applyAlignment="1">
      <alignment/>
    </xf>
    <xf numFmtId="0" fontId="2" fillId="0" borderId="0" xfId="0" applyFont="1" applyFill="1" applyAlignment="1">
      <alignment/>
    </xf>
    <xf numFmtId="0" fontId="2" fillId="0" borderId="12" xfId="0" applyFont="1" applyFill="1" applyBorder="1" applyAlignment="1">
      <alignment horizontal="right" vertical="top" wrapText="1"/>
    </xf>
    <xf numFmtId="0" fontId="3" fillId="0" borderId="12" xfId="0" applyFont="1" applyFill="1" applyBorder="1" applyAlignment="1">
      <alignment vertical="top" wrapText="1"/>
    </xf>
    <xf numFmtId="0" fontId="2" fillId="0" borderId="12" xfId="0" applyFont="1" applyFill="1" applyBorder="1" applyAlignment="1">
      <alignment vertical="top"/>
    </xf>
    <xf numFmtId="220" fontId="11" fillId="0" borderId="12" xfId="0" applyNumberFormat="1" applyFont="1" applyFill="1" applyBorder="1" applyAlignment="1">
      <alignment horizontal="right" vertical="top" wrapText="1"/>
    </xf>
    <xf numFmtId="220" fontId="2" fillId="0" borderId="12" xfId="0" applyNumberFormat="1" applyFont="1" applyFill="1" applyBorder="1" applyAlignment="1">
      <alignment vertical="top" wrapText="1"/>
    </xf>
    <xf numFmtId="220" fontId="3" fillId="0" borderId="12" xfId="0" applyNumberFormat="1" applyFont="1" applyFill="1" applyBorder="1" applyAlignment="1">
      <alignment vertical="top" wrapText="1"/>
    </xf>
    <xf numFmtId="220" fontId="0" fillId="0" borderId="0" xfId="0" applyNumberFormat="1" applyFont="1" applyFill="1" applyAlignment="1">
      <alignment/>
    </xf>
    <xf numFmtId="0" fontId="2" fillId="0" borderId="0" xfId="49" applyFont="1" applyFill="1" applyBorder="1" applyAlignment="1">
      <alignment horizontal="justify" vertical="top" wrapText="1"/>
      <protection/>
    </xf>
    <xf numFmtId="0" fontId="2" fillId="0" borderId="12" xfId="49" applyFont="1" applyFill="1" applyBorder="1" applyAlignment="1">
      <alignment horizontal="justify" vertical="top" wrapText="1"/>
      <protection/>
    </xf>
    <xf numFmtId="49" fontId="17" fillId="0" borderId="0" xfId="0" applyNumberFormat="1" applyFont="1" applyFill="1" applyBorder="1" applyAlignment="1">
      <alignment horizontal="justify" vertical="top" wrapText="1"/>
    </xf>
    <xf numFmtId="49" fontId="17" fillId="0" borderId="12" xfId="0" applyNumberFormat="1" applyFont="1" applyFill="1" applyBorder="1" applyAlignment="1">
      <alignment horizontal="justify" vertical="top" wrapText="1"/>
    </xf>
    <xf numFmtId="0" fontId="2" fillId="0" borderId="12" xfId="49" applyNumberFormat="1" applyFont="1" applyFill="1" applyBorder="1" applyAlignment="1">
      <alignment horizontal="justify" vertical="top" wrapText="1"/>
      <protection/>
    </xf>
    <xf numFmtId="0" fontId="2" fillId="34" borderId="12" xfId="0" applyFont="1" applyFill="1" applyBorder="1" applyAlignment="1">
      <alignment horizontal="right" vertical="top" wrapText="1"/>
    </xf>
    <xf numFmtId="0" fontId="2" fillId="34" borderId="12" xfId="0" applyFont="1" applyFill="1" applyBorder="1" applyAlignment="1">
      <alignment horizontal="left" vertical="top" wrapText="1"/>
    </xf>
    <xf numFmtId="0" fontId="2" fillId="0" borderId="16" xfId="0" applyFont="1" applyBorder="1" applyAlignment="1">
      <alignment vertical="top"/>
    </xf>
    <xf numFmtId="0" fontId="2" fillId="0" borderId="16" xfId="0" applyFont="1" applyBorder="1" applyAlignment="1">
      <alignment vertical="top" wrapText="1"/>
    </xf>
    <xf numFmtId="3" fontId="18" fillId="0" borderId="12" xfId="0" applyNumberFormat="1" applyFont="1" applyFill="1" applyBorder="1" applyAlignment="1">
      <alignment horizontal="right" vertical="top" wrapText="1"/>
    </xf>
    <xf numFmtId="220" fontId="12" fillId="0" borderId="12" xfId="0" applyNumberFormat="1" applyFont="1" applyFill="1" applyBorder="1" applyAlignment="1">
      <alignment vertical="top" wrapText="1"/>
    </xf>
    <xf numFmtId="220" fontId="12" fillId="0" borderId="12" xfId="0" applyNumberFormat="1" applyFont="1" applyFill="1" applyBorder="1" applyAlignment="1">
      <alignment horizontal="right" vertical="top" wrapText="1"/>
    </xf>
    <xf numFmtId="3" fontId="18" fillId="0" borderId="13" xfId="0" applyNumberFormat="1" applyFont="1" applyFill="1" applyBorder="1" applyAlignment="1">
      <alignment vertical="top" wrapText="1"/>
    </xf>
    <xf numFmtId="0" fontId="3" fillId="34" borderId="14" xfId="0" applyFont="1" applyFill="1" applyBorder="1" applyAlignment="1">
      <alignment horizontal="right" vertical="top" wrapText="1"/>
    </xf>
    <xf numFmtId="0" fontId="3" fillId="34" borderId="14" xfId="0" applyFont="1" applyFill="1" applyBorder="1" applyAlignment="1">
      <alignment horizontal="left" vertical="top" wrapText="1"/>
    </xf>
    <xf numFmtId="0" fontId="2" fillId="0" borderId="16" xfId="0" applyFont="1" applyFill="1" applyBorder="1" applyAlignment="1">
      <alignment vertical="top" wrapText="1"/>
    </xf>
    <xf numFmtId="0" fontId="3" fillId="0" borderId="16" xfId="0" applyFont="1" applyFill="1" applyBorder="1" applyAlignment="1">
      <alignment horizontal="justify" vertical="top" wrapText="1"/>
    </xf>
    <xf numFmtId="220" fontId="18" fillId="0" borderId="12" xfId="0" applyNumberFormat="1" applyFont="1" applyFill="1" applyBorder="1" applyAlignment="1">
      <alignment vertical="top" wrapText="1"/>
    </xf>
    <xf numFmtId="220" fontId="18" fillId="0" borderId="12" xfId="0" applyNumberFormat="1" applyFont="1" applyFill="1" applyBorder="1" applyAlignment="1">
      <alignment horizontal="right" vertical="top" wrapText="1"/>
    </xf>
    <xf numFmtId="0" fontId="2" fillId="0" borderId="0" xfId="0" applyNumberFormat="1" applyFont="1" applyAlignment="1">
      <alignment wrapText="1"/>
    </xf>
    <xf numFmtId="4" fontId="2" fillId="0" borderId="12" xfId="0" applyNumberFormat="1" applyFont="1" applyFill="1" applyBorder="1" applyAlignment="1">
      <alignment vertical="top" wrapText="1"/>
    </xf>
    <xf numFmtId="4" fontId="2" fillId="0" borderId="12" xfId="0" applyNumberFormat="1" applyFont="1" applyFill="1" applyBorder="1" applyAlignment="1">
      <alignment horizontal="right" vertical="top" wrapText="1"/>
    </xf>
    <xf numFmtId="4" fontId="12" fillId="4" borderId="12" xfId="0" applyNumberFormat="1" applyFont="1" applyFill="1" applyBorder="1" applyAlignment="1">
      <alignment horizontal="right" vertical="center" wrapText="1"/>
    </xf>
    <xf numFmtId="0" fontId="67" fillId="0" borderId="12" xfId="0" applyFont="1" applyBorder="1" applyAlignment="1">
      <alignment vertical="top" wrapText="1"/>
    </xf>
    <xf numFmtId="4" fontId="3" fillId="0" borderId="12" xfId="0" applyNumberFormat="1" applyFont="1" applyFill="1" applyBorder="1" applyAlignment="1">
      <alignment horizontal="right" vertical="top" wrapText="1"/>
    </xf>
    <xf numFmtId="4" fontId="3" fillId="0" borderId="12" xfId="0" applyNumberFormat="1" applyFont="1" applyFill="1" applyBorder="1" applyAlignment="1">
      <alignment vertical="top" wrapText="1"/>
    </xf>
    <xf numFmtId="0" fontId="2" fillId="0" borderId="0" xfId="0" applyFont="1" applyFill="1" applyAlignment="1">
      <alignment horizontal="right"/>
    </xf>
    <xf numFmtId="4" fontId="12" fillId="0" borderId="12" xfId="0" applyNumberFormat="1" applyFont="1" applyFill="1" applyBorder="1" applyAlignment="1">
      <alignment horizontal="right" vertical="top" wrapText="1"/>
    </xf>
    <xf numFmtId="4" fontId="12" fillId="0" borderId="12" xfId="0" applyNumberFormat="1" applyFont="1" applyFill="1" applyBorder="1" applyAlignment="1">
      <alignment vertical="top" wrapText="1"/>
    </xf>
    <xf numFmtId="0" fontId="15" fillId="0" borderId="0" xfId="0" applyFont="1" applyFill="1" applyAlignment="1">
      <alignment horizontal="center"/>
    </xf>
    <xf numFmtId="0" fontId="9" fillId="0" borderId="0" xfId="0" applyFont="1" applyFill="1" applyAlignment="1">
      <alignment horizontal="center" vertical="center"/>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 fillId="0" borderId="0" xfId="0" applyFont="1" applyFill="1" applyAlignment="1">
      <alignment horizontal="left" vertical="top"/>
    </xf>
    <xf numFmtId="0" fontId="2" fillId="0" borderId="0" xfId="0" applyFont="1" applyFill="1" applyAlignment="1">
      <alignment horizontal="left" vertical="center" wrapText="1"/>
    </xf>
    <xf numFmtId="0" fontId="3" fillId="0" borderId="17"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4" fillId="0" borderId="0" xfId="0" applyFont="1" applyFill="1" applyAlignment="1">
      <alignment horizontal="center" vertical="center"/>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2" fillId="0" borderId="15" xfId="49" applyNumberFormat="1" applyFont="1" applyFill="1" applyBorder="1" applyAlignment="1">
      <alignment horizontal="justify" vertical="top"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2">
    <dxf>
      <font>
        <b/>
        <i val="0"/>
        <color indexed="12"/>
      </font>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05"/>
  <sheetViews>
    <sheetView tabSelected="1" view="pageBreakPreview" zoomScale="75" zoomScaleNormal="80" zoomScaleSheetLayoutView="75" zoomScalePageLayoutView="0" workbookViewId="0" topLeftCell="A1">
      <selection activeCell="D82" sqref="D82"/>
    </sheetView>
  </sheetViews>
  <sheetFormatPr defaultColWidth="9.00390625" defaultRowHeight="12.75"/>
  <cols>
    <col min="1" max="1" width="14.25390625" style="11" customWidth="1"/>
    <col min="2" max="2" width="58.25390625" style="4" customWidth="1"/>
    <col min="3" max="3" width="19.625" style="4" customWidth="1"/>
    <col min="4" max="4" width="20.75390625" style="10" customWidth="1"/>
    <col min="5" max="5" width="16.625" style="5" customWidth="1"/>
    <col min="6" max="6" width="16.375" style="5" customWidth="1"/>
    <col min="7" max="7" width="10.125" style="0" bestFit="1" customWidth="1"/>
    <col min="8" max="8" width="11.375" style="9" hidden="1" customWidth="1"/>
    <col min="9" max="9" width="25.75390625" style="0" customWidth="1"/>
  </cols>
  <sheetData>
    <row r="1" spans="1:8" s="1" customFormat="1" ht="18.75">
      <c r="A1" s="60"/>
      <c r="B1" s="3"/>
      <c r="C1" s="3"/>
      <c r="D1" s="102" t="s">
        <v>97</v>
      </c>
      <c r="E1" s="102"/>
      <c r="F1" s="102"/>
      <c r="H1" s="7"/>
    </row>
    <row r="2" spans="1:8" s="1" customFormat="1" ht="33" customHeight="1">
      <c r="A2" s="60"/>
      <c r="B2" s="17"/>
      <c r="C2" s="17"/>
      <c r="D2" s="103" t="s">
        <v>98</v>
      </c>
      <c r="E2" s="103"/>
      <c r="F2" s="103"/>
      <c r="H2" s="7"/>
    </row>
    <row r="3" spans="1:8" s="1" customFormat="1" ht="22.5" customHeight="1">
      <c r="A3" s="61" t="s">
        <v>88</v>
      </c>
      <c r="B3" s="61"/>
      <c r="C3" s="61"/>
      <c r="D3" s="95" t="s">
        <v>10</v>
      </c>
      <c r="E3" s="61" t="s">
        <v>96</v>
      </c>
      <c r="F3" s="61"/>
      <c r="H3" s="7"/>
    </row>
    <row r="4" spans="1:8" s="1" customFormat="1" ht="25.5" customHeight="1">
      <c r="A4" s="106" t="s">
        <v>99</v>
      </c>
      <c r="B4" s="106"/>
      <c r="C4" s="106"/>
      <c r="D4" s="106"/>
      <c r="E4" s="106"/>
      <c r="F4" s="106"/>
      <c r="H4" s="7"/>
    </row>
    <row r="5" spans="1:8" s="1" customFormat="1" ht="22.5" customHeight="1">
      <c r="A5" s="106" t="s">
        <v>100</v>
      </c>
      <c r="B5" s="106"/>
      <c r="C5" s="106"/>
      <c r="D5" s="106"/>
      <c r="E5" s="106"/>
      <c r="F5" s="106"/>
      <c r="H5" s="7"/>
    </row>
    <row r="6" spans="1:8" s="1" customFormat="1" ht="33" customHeight="1">
      <c r="A6" s="98">
        <v>14502000000</v>
      </c>
      <c r="B6" s="98"/>
      <c r="C6" s="98"/>
      <c r="D6" s="98"/>
      <c r="E6" s="98"/>
      <c r="F6" s="98"/>
      <c r="H6" s="7"/>
    </row>
    <row r="7" spans="1:8" s="1" customFormat="1" ht="16.5" customHeight="1">
      <c r="A7" s="99" t="s">
        <v>37</v>
      </c>
      <c r="B7" s="99"/>
      <c r="C7" s="99"/>
      <c r="D7" s="99"/>
      <c r="E7" s="99"/>
      <c r="F7" s="99"/>
      <c r="H7" s="7"/>
    </row>
    <row r="8" spans="1:8" s="1" customFormat="1" ht="16.5" customHeight="1">
      <c r="A8" s="19"/>
      <c r="B8" s="3" t="s">
        <v>10</v>
      </c>
      <c r="C8" s="3"/>
      <c r="D8" s="19"/>
      <c r="E8" s="19"/>
      <c r="F8" s="20" t="s">
        <v>39</v>
      </c>
      <c r="H8" s="7"/>
    </row>
    <row r="9" spans="1:8" s="1" customFormat="1" ht="33" customHeight="1">
      <c r="A9" s="100" t="s">
        <v>11</v>
      </c>
      <c r="B9" s="100" t="s">
        <v>36</v>
      </c>
      <c r="C9" s="100" t="s">
        <v>31</v>
      </c>
      <c r="D9" s="107" t="s">
        <v>0</v>
      </c>
      <c r="E9" s="104" t="s">
        <v>1</v>
      </c>
      <c r="F9" s="105"/>
      <c r="H9" s="7"/>
    </row>
    <row r="10" spans="1:8" s="1" customFormat="1" ht="79.5" customHeight="1">
      <c r="A10" s="101"/>
      <c r="B10" s="101"/>
      <c r="C10" s="101"/>
      <c r="D10" s="108"/>
      <c r="E10" s="27" t="s">
        <v>32</v>
      </c>
      <c r="F10" s="21" t="s">
        <v>33</v>
      </c>
      <c r="H10" s="7"/>
    </row>
    <row r="11" spans="1:8" s="1" customFormat="1" ht="13.5" customHeight="1">
      <c r="A11" s="22">
        <v>1</v>
      </c>
      <c r="B11" s="23">
        <v>2</v>
      </c>
      <c r="C11" s="23">
        <v>3</v>
      </c>
      <c r="D11" s="33">
        <v>4</v>
      </c>
      <c r="E11" s="22">
        <v>5</v>
      </c>
      <c r="F11" s="22">
        <v>6</v>
      </c>
      <c r="H11" s="7"/>
    </row>
    <row r="12" spans="1:9" s="5" customFormat="1" ht="27.75" customHeight="1">
      <c r="A12" s="63">
        <v>10000000</v>
      </c>
      <c r="B12" s="41" t="s">
        <v>2</v>
      </c>
      <c r="C12" s="42">
        <f>D12+E12</f>
        <v>151853512</v>
      </c>
      <c r="D12" s="43">
        <f>D13+D21+D29</f>
        <v>151819512</v>
      </c>
      <c r="E12" s="43">
        <f>SUM(E13,E21,E43)</f>
        <v>34000</v>
      </c>
      <c r="F12" s="43"/>
      <c r="H12" s="12"/>
      <c r="I12" s="6"/>
    </row>
    <row r="13" spans="1:9" s="5" customFormat="1" ht="44.25" customHeight="1">
      <c r="A13" s="52">
        <v>11000000</v>
      </c>
      <c r="B13" s="44" t="s">
        <v>3</v>
      </c>
      <c r="C13" s="45">
        <f aca="true" t="shared" si="0" ref="C13:C74">D13+E13</f>
        <v>125270512</v>
      </c>
      <c r="D13" s="46">
        <f>D14+D19</f>
        <v>125270512</v>
      </c>
      <c r="E13" s="47"/>
      <c r="F13" s="47"/>
      <c r="H13" s="12"/>
      <c r="I13" s="26"/>
    </row>
    <row r="14" spans="1:9" s="5" customFormat="1" ht="26.25" customHeight="1">
      <c r="A14" s="53">
        <v>11010000</v>
      </c>
      <c r="B14" s="48" t="s">
        <v>30</v>
      </c>
      <c r="C14" s="49">
        <f t="shared" si="0"/>
        <v>125185512</v>
      </c>
      <c r="D14" s="50">
        <f>SUM(D15:D18)</f>
        <v>125185512</v>
      </c>
      <c r="E14" s="50"/>
      <c r="F14" s="50"/>
      <c r="H14" s="12"/>
      <c r="I14" s="24"/>
    </row>
    <row r="15" spans="1:8" s="5" customFormat="1" ht="66" customHeight="1">
      <c r="A15" s="53">
        <v>11010100</v>
      </c>
      <c r="B15" s="48" t="s">
        <v>23</v>
      </c>
      <c r="C15" s="49">
        <f t="shared" si="0"/>
        <v>41900000</v>
      </c>
      <c r="D15" s="50">
        <v>41900000</v>
      </c>
      <c r="E15" s="50"/>
      <c r="F15" s="50"/>
      <c r="H15" s="12"/>
    </row>
    <row r="16" spans="1:8" s="5" customFormat="1" ht="99" customHeight="1">
      <c r="A16" s="53">
        <v>11010200</v>
      </c>
      <c r="B16" s="48" t="s">
        <v>24</v>
      </c>
      <c r="C16" s="49">
        <f t="shared" si="0"/>
        <v>77246512</v>
      </c>
      <c r="D16" s="50">
        <v>77246512</v>
      </c>
      <c r="E16" s="50"/>
      <c r="F16" s="50"/>
      <c r="H16" s="12"/>
    </row>
    <row r="17" spans="1:8" s="5" customFormat="1" ht="65.25" customHeight="1">
      <c r="A17" s="62" t="s">
        <v>25</v>
      </c>
      <c r="B17" s="48" t="s">
        <v>26</v>
      </c>
      <c r="C17" s="49">
        <f t="shared" si="0"/>
        <v>4839000</v>
      </c>
      <c r="D17" s="50">
        <v>4839000</v>
      </c>
      <c r="E17" s="50"/>
      <c r="F17" s="50"/>
      <c r="H17" s="12"/>
    </row>
    <row r="18" spans="1:8" s="5" customFormat="1" ht="63" customHeight="1">
      <c r="A18" s="62" t="s">
        <v>27</v>
      </c>
      <c r="B18" s="48" t="s">
        <v>28</v>
      </c>
      <c r="C18" s="49">
        <f t="shared" si="0"/>
        <v>1200000</v>
      </c>
      <c r="D18" s="50">
        <v>1200000</v>
      </c>
      <c r="E18" s="50"/>
      <c r="F18" s="50"/>
      <c r="H18" s="12"/>
    </row>
    <row r="19" spans="1:9" s="5" customFormat="1" ht="25.5" customHeight="1">
      <c r="A19" s="63">
        <v>11020000</v>
      </c>
      <c r="B19" s="54" t="s">
        <v>4</v>
      </c>
      <c r="C19" s="42">
        <f t="shared" si="0"/>
        <v>85000</v>
      </c>
      <c r="D19" s="42">
        <f>D20</f>
        <v>85000</v>
      </c>
      <c r="E19" s="43"/>
      <c r="F19" s="43"/>
      <c r="H19" s="12"/>
      <c r="I19" s="24"/>
    </row>
    <row r="20" spans="1:9" s="5" customFormat="1" ht="42.75" customHeight="1">
      <c r="A20" s="53">
        <v>11020200</v>
      </c>
      <c r="B20" s="48" t="s">
        <v>15</v>
      </c>
      <c r="C20" s="49">
        <f t="shared" si="0"/>
        <v>85000</v>
      </c>
      <c r="D20" s="50">
        <v>85000</v>
      </c>
      <c r="E20" s="50"/>
      <c r="F20" s="50"/>
      <c r="H20" s="12"/>
      <c r="I20" s="24"/>
    </row>
    <row r="21" spans="1:8" s="5" customFormat="1" ht="27" customHeight="1">
      <c r="A21" s="36">
        <v>14000000</v>
      </c>
      <c r="B21" s="37" t="s">
        <v>40</v>
      </c>
      <c r="C21" s="42">
        <f aca="true" t="shared" si="1" ref="C21:C27">D21+E21</f>
        <v>3550000</v>
      </c>
      <c r="D21" s="51">
        <f>D22+D24+D26</f>
        <v>3550000</v>
      </c>
      <c r="E21" s="51"/>
      <c r="F21" s="43"/>
      <c r="H21" s="12"/>
    </row>
    <row r="22" spans="1:8" s="5" customFormat="1" ht="51.75" customHeight="1">
      <c r="A22" s="36">
        <v>14020000</v>
      </c>
      <c r="B22" s="37" t="s">
        <v>92</v>
      </c>
      <c r="C22" s="42">
        <f t="shared" si="1"/>
        <v>300000</v>
      </c>
      <c r="D22" s="42">
        <f>D23</f>
        <v>300000</v>
      </c>
      <c r="E22" s="51"/>
      <c r="F22" s="43"/>
      <c r="H22" s="12"/>
    </row>
    <row r="23" spans="1:8" s="5" customFormat="1" ht="27" customHeight="1">
      <c r="A23" s="38">
        <v>14021900</v>
      </c>
      <c r="B23" s="39" t="s">
        <v>73</v>
      </c>
      <c r="C23" s="49">
        <f t="shared" si="1"/>
        <v>300000</v>
      </c>
      <c r="D23" s="49">
        <v>300000</v>
      </c>
      <c r="E23" s="51"/>
      <c r="F23" s="43"/>
      <c r="H23" s="12"/>
    </row>
    <row r="24" spans="1:8" s="5" customFormat="1" ht="62.25" customHeight="1">
      <c r="A24" s="36">
        <v>14030000</v>
      </c>
      <c r="B24" s="37" t="s">
        <v>74</v>
      </c>
      <c r="C24" s="42">
        <f t="shared" si="1"/>
        <v>1250000</v>
      </c>
      <c r="D24" s="42">
        <f>D25</f>
        <v>1250000</v>
      </c>
      <c r="E24" s="51"/>
      <c r="F24" s="43"/>
      <c r="H24" s="12"/>
    </row>
    <row r="25" spans="1:8" s="5" customFormat="1" ht="43.5" customHeight="1">
      <c r="A25" s="38">
        <v>14031900</v>
      </c>
      <c r="B25" s="39" t="s">
        <v>73</v>
      </c>
      <c r="C25" s="49">
        <f t="shared" si="1"/>
        <v>1250000</v>
      </c>
      <c r="D25" s="49">
        <v>1250000</v>
      </c>
      <c r="E25" s="51"/>
      <c r="F25" s="43"/>
      <c r="H25" s="12"/>
    </row>
    <row r="26" spans="1:8" s="5" customFormat="1" ht="43.5" customHeight="1">
      <c r="A26" s="36">
        <v>14040000</v>
      </c>
      <c r="B26" s="37" t="s">
        <v>102</v>
      </c>
      <c r="C26" s="42">
        <f t="shared" si="1"/>
        <v>2000000</v>
      </c>
      <c r="D26" s="42">
        <f>D27+D28</f>
        <v>2000000</v>
      </c>
      <c r="E26" s="51"/>
      <c r="F26" s="43"/>
      <c r="H26" s="12"/>
    </row>
    <row r="27" spans="1:8" s="5" customFormat="1" ht="146.25" customHeight="1">
      <c r="A27" s="38">
        <v>14040100</v>
      </c>
      <c r="B27" s="39" t="s">
        <v>101</v>
      </c>
      <c r="C27" s="49">
        <f t="shared" si="1"/>
        <v>420000</v>
      </c>
      <c r="D27" s="49">
        <v>420000</v>
      </c>
      <c r="E27" s="51"/>
      <c r="F27" s="43"/>
      <c r="H27" s="12"/>
    </row>
    <row r="28" spans="1:8" s="5" customFormat="1" ht="109.5" customHeight="1">
      <c r="A28" s="38">
        <v>14040200</v>
      </c>
      <c r="B28" s="39" t="s">
        <v>95</v>
      </c>
      <c r="C28" s="49">
        <f t="shared" si="0"/>
        <v>1580000</v>
      </c>
      <c r="D28" s="50">
        <v>1580000</v>
      </c>
      <c r="E28" s="50"/>
      <c r="F28" s="50"/>
      <c r="H28" s="12"/>
    </row>
    <row r="29" spans="1:8" s="5" customFormat="1" ht="60.75" customHeight="1">
      <c r="A29" s="36">
        <v>18000000</v>
      </c>
      <c r="B29" s="37" t="s">
        <v>79</v>
      </c>
      <c r="C29" s="42">
        <f t="shared" si="0"/>
        <v>22999000</v>
      </c>
      <c r="D29" s="43">
        <f>D30+D39</f>
        <v>22999000</v>
      </c>
      <c r="E29" s="43"/>
      <c r="F29" s="43"/>
      <c r="H29" s="12"/>
    </row>
    <row r="30" spans="1:8" s="5" customFormat="1" ht="25.5" customHeight="1">
      <c r="A30" s="36">
        <v>18010000</v>
      </c>
      <c r="B30" s="37" t="s">
        <v>41</v>
      </c>
      <c r="C30" s="42">
        <f t="shared" si="0"/>
        <v>9799000</v>
      </c>
      <c r="D30" s="43">
        <f>D31+D32+D33+D34+D35+D36+D37+D38</f>
        <v>9799000</v>
      </c>
      <c r="E30" s="50"/>
      <c r="F30" s="50"/>
      <c r="H30" s="12"/>
    </row>
    <row r="31" spans="1:8" s="5" customFormat="1" ht="78" customHeight="1">
      <c r="A31" s="38">
        <v>18010100</v>
      </c>
      <c r="B31" s="39" t="s">
        <v>42</v>
      </c>
      <c r="C31" s="49">
        <f t="shared" si="0"/>
        <v>29000</v>
      </c>
      <c r="D31" s="50">
        <v>29000</v>
      </c>
      <c r="E31" s="43"/>
      <c r="F31" s="43"/>
      <c r="H31" s="12"/>
    </row>
    <row r="32" spans="1:8" s="5" customFormat="1" ht="80.25" customHeight="1">
      <c r="A32" s="38">
        <v>18010200</v>
      </c>
      <c r="B32" s="39" t="s">
        <v>43</v>
      </c>
      <c r="C32" s="49">
        <f t="shared" si="0"/>
        <v>4300</v>
      </c>
      <c r="D32" s="50">
        <v>4300</v>
      </c>
      <c r="E32" s="50"/>
      <c r="F32" s="50"/>
      <c r="H32" s="12"/>
    </row>
    <row r="33" spans="1:8" s="5" customFormat="1" ht="80.25" customHeight="1">
      <c r="A33" s="38">
        <v>18010300</v>
      </c>
      <c r="B33" s="39" t="s">
        <v>44</v>
      </c>
      <c r="C33" s="49">
        <f t="shared" si="0"/>
        <v>40000</v>
      </c>
      <c r="D33" s="50">
        <v>40000</v>
      </c>
      <c r="E33" s="50"/>
      <c r="F33" s="50"/>
      <c r="H33" s="12"/>
    </row>
    <row r="34" spans="1:8" s="5" customFormat="1" ht="80.25" customHeight="1">
      <c r="A34" s="38">
        <v>18010400</v>
      </c>
      <c r="B34" s="39" t="s">
        <v>45</v>
      </c>
      <c r="C34" s="49">
        <f t="shared" si="0"/>
        <v>1915700</v>
      </c>
      <c r="D34" s="50">
        <v>1915700</v>
      </c>
      <c r="E34" s="50"/>
      <c r="F34" s="50"/>
      <c r="H34" s="12"/>
    </row>
    <row r="35" spans="1:8" s="5" customFormat="1" ht="32.25" customHeight="1">
      <c r="A35" s="38">
        <v>18010500</v>
      </c>
      <c r="B35" s="39" t="s">
        <v>46</v>
      </c>
      <c r="C35" s="49">
        <f t="shared" si="0"/>
        <v>1200000</v>
      </c>
      <c r="D35" s="50">
        <v>1200000</v>
      </c>
      <c r="E35" s="50"/>
      <c r="F35" s="50"/>
      <c r="G35" s="68"/>
      <c r="H35" s="12"/>
    </row>
    <row r="36" spans="1:8" s="5" customFormat="1" ht="32.25" customHeight="1">
      <c r="A36" s="38">
        <v>18010600</v>
      </c>
      <c r="B36" s="39" t="s">
        <v>47</v>
      </c>
      <c r="C36" s="49">
        <f t="shared" si="0"/>
        <v>5000000</v>
      </c>
      <c r="D36" s="50">
        <v>5000000</v>
      </c>
      <c r="E36" s="50"/>
      <c r="F36" s="50"/>
      <c r="H36" s="12"/>
    </row>
    <row r="37" spans="1:8" s="5" customFormat="1" ht="32.25" customHeight="1">
      <c r="A37" s="38">
        <v>18010700</v>
      </c>
      <c r="B37" s="39" t="s">
        <v>48</v>
      </c>
      <c r="C37" s="49">
        <f t="shared" si="0"/>
        <v>410000</v>
      </c>
      <c r="D37" s="50">
        <v>410000</v>
      </c>
      <c r="E37" s="50"/>
      <c r="F37" s="50"/>
      <c r="H37" s="12"/>
    </row>
    <row r="38" spans="1:8" s="5" customFormat="1" ht="32.25" customHeight="1">
      <c r="A38" s="38">
        <v>18010900</v>
      </c>
      <c r="B38" s="39" t="s">
        <v>49</v>
      </c>
      <c r="C38" s="49">
        <f t="shared" si="0"/>
        <v>1200000</v>
      </c>
      <c r="D38" s="50">
        <v>1200000</v>
      </c>
      <c r="E38" s="50"/>
      <c r="F38" s="50"/>
      <c r="H38" s="12"/>
    </row>
    <row r="39" spans="1:8" s="5" customFormat="1" ht="25.5" customHeight="1">
      <c r="A39" s="36">
        <v>18050000</v>
      </c>
      <c r="B39" s="37" t="s">
        <v>50</v>
      </c>
      <c r="C39" s="67">
        <f t="shared" si="0"/>
        <v>13200000</v>
      </c>
      <c r="D39" s="43">
        <f>D40+D41+D42</f>
        <v>13200000</v>
      </c>
      <c r="E39" s="50"/>
      <c r="F39" s="50"/>
      <c r="H39" s="12"/>
    </row>
    <row r="40" spans="1:8" s="5" customFormat="1" ht="21.75" customHeight="1">
      <c r="A40" s="38">
        <v>18050300</v>
      </c>
      <c r="B40" s="39" t="s">
        <v>51</v>
      </c>
      <c r="C40" s="66">
        <f t="shared" si="0"/>
        <v>800000</v>
      </c>
      <c r="D40" s="50">
        <v>800000</v>
      </c>
      <c r="E40" s="50"/>
      <c r="F40" s="50"/>
      <c r="H40" s="12"/>
    </row>
    <row r="41" spans="1:8" s="5" customFormat="1" ht="22.5" customHeight="1">
      <c r="A41" s="38">
        <v>18050400</v>
      </c>
      <c r="B41" s="39" t="s">
        <v>52</v>
      </c>
      <c r="C41" s="66">
        <f t="shared" si="0"/>
        <v>6900000</v>
      </c>
      <c r="D41" s="50">
        <v>6900000</v>
      </c>
      <c r="E41" s="50"/>
      <c r="F41" s="50"/>
      <c r="H41" s="12"/>
    </row>
    <row r="42" spans="1:8" s="5" customFormat="1" ht="100.5" customHeight="1">
      <c r="A42" s="38">
        <v>18050500</v>
      </c>
      <c r="B42" s="39" t="s">
        <v>53</v>
      </c>
      <c r="C42" s="66">
        <f t="shared" si="0"/>
        <v>5500000</v>
      </c>
      <c r="D42" s="50">
        <v>5500000</v>
      </c>
      <c r="E42" s="50"/>
      <c r="F42" s="50"/>
      <c r="H42" s="12"/>
    </row>
    <row r="43" spans="1:8" s="5" customFormat="1" ht="24" customHeight="1">
      <c r="A43" s="52">
        <v>19000000</v>
      </c>
      <c r="B43" s="52" t="s">
        <v>14</v>
      </c>
      <c r="C43" s="49">
        <f t="shared" si="0"/>
        <v>34000</v>
      </c>
      <c r="D43" s="47"/>
      <c r="E43" s="47">
        <f>SUM(E44)</f>
        <v>34000</v>
      </c>
      <c r="F43" s="47"/>
      <c r="H43" s="12"/>
    </row>
    <row r="44" spans="1:9" s="5" customFormat="1" ht="21" customHeight="1">
      <c r="A44" s="53">
        <v>19010000</v>
      </c>
      <c r="B44" s="53" t="s">
        <v>13</v>
      </c>
      <c r="C44" s="49">
        <f t="shared" si="0"/>
        <v>34000</v>
      </c>
      <c r="D44" s="50"/>
      <c r="E44" s="50">
        <f>E45+E46+E47</f>
        <v>34000</v>
      </c>
      <c r="F44" s="50"/>
      <c r="H44" s="12"/>
      <c r="I44" s="24"/>
    </row>
    <row r="45" spans="1:8" s="5" customFormat="1" ht="99.75" customHeight="1">
      <c r="A45" s="64">
        <v>19010100</v>
      </c>
      <c r="B45" s="48" t="s">
        <v>38</v>
      </c>
      <c r="C45" s="49">
        <f t="shared" si="0"/>
        <v>22000</v>
      </c>
      <c r="D45" s="50"/>
      <c r="E45" s="50">
        <v>22000</v>
      </c>
      <c r="F45" s="50"/>
      <c r="H45" s="12"/>
    </row>
    <row r="46" spans="1:8" s="5" customFormat="1" ht="41.25" customHeight="1">
      <c r="A46" s="64">
        <v>19010200</v>
      </c>
      <c r="B46" s="48" t="s">
        <v>21</v>
      </c>
      <c r="C46" s="49">
        <f t="shared" si="0"/>
        <v>1000</v>
      </c>
      <c r="D46" s="50"/>
      <c r="E46" s="50">
        <v>1000</v>
      </c>
      <c r="F46" s="50"/>
      <c r="H46" s="12"/>
    </row>
    <row r="47" spans="1:8" s="5" customFormat="1" ht="81" customHeight="1">
      <c r="A47" s="64">
        <v>19010300</v>
      </c>
      <c r="B47" s="48" t="s">
        <v>16</v>
      </c>
      <c r="C47" s="49">
        <f t="shared" si="0"/>
        <v>11000</v>
      </c>
      <c r="D47" s="50"/>
      <c r="E47" s="50">
        <v>11000</v>
      </c>
      <c r="F47" s="50"/>
      <c r="H47" s="12"/>
    </row>
    <row r="48" spans="1:8" s="5" customFormat="1" ht="30" customHeight="1">
      <c r="A48" s="63">
        <v>20000000</v>
      </c>
      <c r="B48" s="54" t="s">
        <v>5</v>
      </c>
      <c r="C48" s="42">
        <f t="shared" si="0"/>
        <v>3267049</v>
      </c>
      <c r="D48" s="43">
        <f>D50+D52+D64</f>
        <v>583000</v>
      </c>
      <c r="E48" s="42">
        <f>SUM(E49+E64+E67+E51)</f>
        <v>2684049</v>
      </c>
      <c r="F48" s="43"/>
      <c r="H48" s="12"/>
    </row>
    <row r="49" spans="1:8" s="5" customFormat="1" ht="36.75" customHeight="1">
      <c r="A49" s="53">
        <v>21000000</v>
      </c>
      <c r="B49" s="48" t="s">
        <v>22</v>
      </c>
      <c r="C49" s="49">
        <f t="shared" si="0"/>
        <v>25000</v>
      </c>
      <c r="D49" s="50">
        <f>SUM(D50)</f>
        <v>25000</v>
      </c>
      <c r="E49" s="50"/>
      <c r="F49" s="43"/>
      <c r="H49" s="12"/>
    </row>
    <row r="50" spans="1:9" s="5" customFormat="1" ht="30" customHeight="1">
      <c r="A50" s="36">
        <v>21080000</v>
      </c>
      <c r="B50" s="37" t="s">
        <v>54</v>
      </c>
      <c r="C50" s="49">
        <f t="shared" si="0"/>
        <v>25000</v>
      </c>
      <c r="D50" s="50">
        <f>SUM(D51)</f>
        <v>25000</v>
      </c>
      <c r="E50" s="50"/>
      <c r="F50" s="43"/>
      <c r="H50" s="12"/>
      <c r="I50" s="24"/>
    </row>
    <row r="51" spans="1:8" s="5" customFormat="1" ht="30.75" customHeight="1">
      <c r="A51" s="38">
        <v>21081100</v>
      </c>
      <c r="B51" s="39" t="s">
        <v>55</v>
      </c>
      <c r="C51" s="49">
        <f t="shared" si="0"/>
        <v>25000</v>
      </c>
      <c r="D51" s="50">
        <v>25000</v>
      </c>
      <c r="E51" s="50"/>
      <c r="F51" s="43"/>
      <c r="H51" s="12"/>
    </row>
    <row r="52" spans="1:8" s="5" customFormat="1" ht="46.5" customHeight="1">
      <c r="A52" s="53">
        <v>22000000</v>
      </c>
      <c r="B52" s="54" t="s">
        <v>17</v>
      </c>
      <c r="C52" s="49">
        <f>D52+E52</f>
        <v>458000</v>
      </c>
      <c r="D52" s="50">
        <f>D53+D59+D61</f>
        <v>458000</v>
      </c>
      <c r="E52" s="50"/>
      <c r="F52" s="50"/>
      <c r="H52" s="12"/>
    </row>
    <row r="53" spans="1:8" s="5" customFormat="1" ht="22.5" customHeight="1">
      <c r="A53" s="64" t="s">
        <v>69</v>
      </c>
      <c r="B53" s="55" t="s">
        <v>29</v>
      </c>
      <c r="C53" s="49">
        <f>D53+E53</f>
        <v>440000</v>
      </c>
      <c r="D53" s="50">
        <f>D55+D58+D54</f>
        <v>440000</v>
      </c>
      <c r="E53" s="43"/>
      <c r="F53" s="43"/>
      <c r="H53" s="12"/>
    </row>
    <row r="54" spans="1:8" s="5" customFormat="1" ht="59.25" customHeight="1">
      <c r="A54" s="64">
        <v>22010300</v>
      </c>
      <c r="B54" s="88" t="s">
        <v>70</v>
      </c>
      <c r="C54" s="49">
        <f>D54</f>
        <v>85000</v>
      </c>
      <c r="D54" s="50">
        <v>85000</v>
      </c>
      <c r="E54" s="43"/>
      <c r="F54" s="43"/>
      <c r="H54" s="12"/>
    </row>
    <row r="55" spans="1:8" s="5" customFormat="1" ht="35.25" customHeight="1">
      <c r="A55" s="38">
        <v>22012500</v>
      </c>
      <c r="B55" s="39" t="s">
        <v>56</v>
      </c>
      <c r="C55" s="49">
        <f t="shared" si="0"/>
        <v>215000</v>
      </c>
      <c r="D55" s="50">
        <v>215000</v>
      </c>
      <c r="E55" s="50"/>
      <c r="F55" s="50"/>
      <c r="H55" s="12"/>
    </row>
    <row r="56" spans="1:8" s="5" customFormat="1" ht="63" customHeight="1" hidden="1">
      <c r="A56" s="38">
        <v>22012600</v>
      </c>
      <c r="B56" s="39" t="s">
        <v>57</v>
      </c>
      <c r="C56" s="49">
        <f t="shared" si="0"/>
        <v>0</v>
      </c>
      <c r="D56" s="50"/>
      <c r="E56" s="50"/>
      <c r="F56" s="50"/>
      <c r="H56" s="12"/>
    </row>
    <row r="57" spans="1:8" s="5" customFormat="1" ht="63" customHeight="1" hidden="1">
      <c r="A57" s="53" t="s">
        <v>18</v>
      </c>
      <c r="B57" s="48" t="s">
        <v>19</v>
      </c>
      <c r="C57" s="49">
        <f t="shared" si="0"/>
        <v>0</v>
      </c>
      <c r="D57" s="50"/>
      <c r="E57" s="50"/>
      <c r="F57" s="50"/>
      <c r="H57" s="12"/>
    </row>
    <row r="58" spans="1:8" s="5" customFormat="1" ht="39" customHeight="1">
      <c r="A58" s="38">
        <v>22012600</v>
      </c>
      <c r="B58" s="39" t="s">
        <v>57</v>
      </c>
      <c r="C58" s="49">
        <f t="shared" si="0"/>
        <v>140000</v>
      </c>
      <c r="D58" s="50">
        <v>140000</v>
      </c>
      <c r="E58" s="50"/>
      <c r="F58" s="50"/>
      <c r="H58" s="12"/>
    </row>
    <row r="59" spans="1:8" s="5" customFormat="1" ht="66" customHeight="1">
      <c r="A59" s="53">
        <v>22080000</v>
      </c>
      <c r="B59" s="48" t="s">
        <v>20</v>
      </c>
      <c r="C59" s="49">
        <f t="shared" si="0"/>
        <v>9000</v>
      </c>
      <c r="D59" s="50">
        <f>D60</f>
        <v>9000</v>
      </c>
      <c r="E59" s="50"/>
      <c r="F59" s="50"/>
      <c r="H59" s="12"/>
    </row>
    <row r="60" spans="1:8" s="5" customFormat="1" ht="80.25" customHeight="1">
      <c r="A60" s="53">
        <v>22080400</v>
      </c>
      <c r="B60" s="48" t="s">
        <v>87</v>
      </c>
      <c r="C60" s="49">
        <f t="shared" si="0"/>
        <v>9000</v>
      </c>
      <c r="D60" s="50">
        <v>9000</v>
      </c>
      <c r="E60" s="50"/>
      <c r="F60" s="50"/>
      <c r="H60" s="12"/>
    </row>
    <row r="61" spans="1:8" s="5" customFormat="1" ht="31.5" customHeight="1">
      <c r="A61" s="36">
        <v>22090000</v>
      </c>
      <c r="B61" s="37" t="s">
        <v>58</v>
      </c>
      <c r="C61" s="49">
        <f t="shared" si="0"/>
        <v>9000</v>
      </c>
      <c r="D61" s="50">
        <f>D62+D63</f>
        <v>9000</v>
      </c>
      <c r="E61" s="50"/>
      <c r="F61" s="50"/>
      <c r="H61" s="12"/>
    </row>
    <row r="62" spans="1:8" s="5" customFormat="1" ht="77.25" customHeight="1">
      <c r="A62" s="38">
        <v>22090100</v>
      </c>
      <c r="B62" s="39" t="s">
        <v>59</v>
      </c>
      <c r="C62" s="49">
        <f t="shared" si="0"/>
        <v>7400</v>
      </c>
      <c r="D62" s="50">
        <v>7400</v>
      </c>
      <c r="E62" s="50"/>
      <c r="F62" s="50"/>
      <c r="H62" s="12"/>
    </row>
    <row r="63" spans="1:8" s="5" customFormat="1" ht="68.25" customHeight="1">
      <c r="A63" s="38">
        <v>22090400</v>
      </c>
      <c r="B63" s="39" t="s">
        <v>60</v>
      </c>
      <c r="C63" s="49">
        <f t="shared" si="0"/>
        <v>1600</v>
      </c>
      <c r="D63" s="50">
        <v>1600</v>
      </c>
      <c r="E63" s="50"/>
      <c r="F63" s="50"/>
      <c r="H63" s="12"/>
    </row>
    <row r="64" spans="1:8" s="5" customFormat="1" ht="27" customHeight="1">
      <c r="A64" s="53">
        <v>24000000</v>
      </c>
      <c r="B64" s="48" t="s">
        <v>6</v>
      </c>
      <c r="C64" s="49">
        <f t="shared" si="0"/>
        <v>100000</v>
      </c>
      <c r="D64" s="50">
        <f>D65</f>
        <v>100000</v>
      </c>
      <c r="E64" s="50"/>
      <c r="F64" s="50"/>
      <c r="H64" s="12"/>
    </row>
    <row r="65" spans="1:8" s="5" customFormat="1" ht="24.75" customHeight="1">
      <c r="A65" s="53">
        <v>24060000</v>
      </c>
      <c r="B65" s="48" t="s">
        <v>12</v>
      </c>
      <c r="C65" s="49">
        <f t="shared" si="0"/>
        <v>100000</v>
      </c>
      <c r="D65" s="50">
        <f>D66</f>
        <v>100000</v>
      </c>
      <c r="E65" s="50"/>
      <c r="F65" s="50"/>
      <c r="H65" s="12"/>
    </row>
    <row r="66" spans="1:8" s="5" customFormat="1" ht="29.25" customHeight="1">
      <c r="A66" s="38">
        <v>24060300</v>
      </c>
      <c r="B66" s="39" t="s">
        <v>54</v>
      </c>
      <c r="C66" s="49">
        <f t="shared" si="0"/>
        <v>100000</v>
      </c>
      <c r="D66" s="50">
        <v>100000</v>
      </c>
      <c r="E66" s="50"/>
      <c r="F66" s="50"/>
      <c r="H66" s="12"/>
    </row>
    <row r="67" spans="1:8" s="5" customFormat="1" ht="22.5" customHeight="1">
      <c r="A67" s="52">
        <v>25000000</v>
      </c>
      <c r="B67" s="44" t="s">
        <v>7</v>
      </c>
      <c r="C67" s="79">
        <f>D67+E67</f>
        <v>2684049</v>
      </c>
      <c r="D67" s="80"/>
      <c r="E67" s="57">
        <f>E68+E70</f>
        <v>2684049</v>
      </c>
      <c r="F67" s="50"/>
      <c r="H67" s="12"/>
    </row>
    <row r="68" spans="1:8" s="5" customFormat="1" ht="63.75" customHeight="1">
      <c r="A68" s="36">
        <v>25010000</v>
      </c>
      <c r="B68" s="37" t="s">
        <v>61</v>
      </c>
      <c r="C68" s="79">
        <f t="shared" si="0"/>
        <v>2339749</v>
      </c>
      <c r="D68" s="80"/>
      <c r="E68" s="57">
        <f>E69</f>
        <v>2339749</v>
      </c>
      <c r="F68" s="50"/>
      <c r="H68" s="12"/>
    </row>
    <row r="69" spans="1:8" s="5" customFormat="1" ht="43.5" customHeight="1">
      <c r="A69" s="38">
        <v>25010100</v>
      </c>
      <c r="B69" s="39" t="s">
        <v>62</v>
      </c>
      <c r="C69" s="86">
        <f t="shared" si="0"/>
        <v>2339749</v>
      </c>
      <c r="D69" s="87"/>
      <c r="E69" s="78">
        <v>2339749</v>
      </c>
      <c r="F69" s="50"/>
      <c r="H69" s="12"/>
    </row>
    <row r="70" spans="1:8" s="5" customFormat="1" ht="42" customHeight="1">
      <c r="A70" s="82">
        <v>25020000</v>
      </c>
      <c r="B70" s="83" t="s">
        <v>71</v>
      </c>
      <c r="C70" s="56">
        <f>D70+E70</f>
        <v>344300</v>
      </c>
      <c r="D70" s="65"/>
      <c r="E70" s="57">
        <f>E71</f>
        <v>344300</v>
      </c>
      <c r="F70" s="50"/>
      <c r="H70" s="12"/>
    </row>
    <row r="71" spans="1:8" s="5" customFormat="1" ht="153" customHeight="1">
      <c r="A71" s="74">
        <v>25020200</v>
      </c>
      <c r="B71" s="75" t="s">
        <v>72</v>
      </c>
      <c r="C71" s="81">
        <f>D71+E71</f>
        <v>344300</v>
      </c>
      <c r="D71" s="65"/>
      <c r="E71" s="78">
        <v>344300</v>
      </c>
      <c r="F71" s="50"/>
      <c r="H71" s="12"/>
    </row>
    <row r="72" spans="1:9" s="5" customFormat="1" ht="42.75" customHeight="1">
      <c r="A72" s="84"/>
      <c r="B72" s="85" t="s">
        <v>35</v>
      </c>
      <c r="C72" s="97">
        <f>D72+E72</f>
        <v>155120561</v>
      </c>
      <c r="D72" s="96">
        <f>D12+D48</f>
        <v>152402512</v>
      </c>
      <c r="E72" s="96">
        <f>E12+E48</f>
        <v>2718049</v>
      </c>
      <c r="F72" s="96">
        <f>F12+F48</f>
        <v>0</v>
      </c>
      <c r="H72" s="12"/>
      <c r="I72" s="24"/>
    </row>
    <row r="73" spans="1:9" s="5" customFormat="1" ht="34.5" customHeight="1">
      <c r="A73" s="63">
        <v>40000000</v>
      </c>
      <c r="B73" s="54" t="s">
        <v>8</v>
      </c>
      <c r="C73" s="94">
        <f t="shared" si="0"/>
        <v>4545242</v>
      </c>
      <c r="D73" s="93">
        <f>SUM(D74)</f>
        <v>4545242</v>
      </c>
      <c r="E73" s="93">
        <f>SUM(E74)</f>
        <v>0</v>
      </c>
      <c r="F73" s="93">
        <f>SUM(F74)</f>
        <v>0</v>
      </c>
      <c r="H73" s="12"/>
      <c r="I73" s="4"/>
    </row>
    <row r="74" spans="1:8" s="5" customFormat="1" ht="21" customHeight="1">
      <c r="A74" s="53">
        <v>41000000</v>
      </c>
      <c r="B74" s="48" t="s">
        <v>9</v>
      </c>
      <c r="C74" s="89">
        <f t="shared" si="0"/>
        <v>4545242</v>
      </c>
      <c r="D74" s="90">
        <f>D75+D8</f>
        <v>4545242</v>
      </c>
      <c r="E74" s="90">
        <f>E75+E8</f>
        <v>0</v>
      </c>
      <c r="F74" s="90">
        <f>F75</f>
        <v>0</v>
      </c>
      <c r="H74" s="12"/>
    </row>
    <row r="75" spans="1:8" s="5" customFormat="1" ht="45.75" customHeight="1">
      <c r="A75" s="36">
        <v>41050000</v>
      </c>
      <c r="B75" s="40" t="s">
        <v>63</v>
      </c>
      <c r="C75" s="94">
        <f>D75+E75</f>
        <v>4545242</v>
      </c>
      <c r="D75" s="93">
        <f>D76</f>
        <v>4545242</v>
      </c>
      <c r="E75" s="93">
        <f>E76</f>
        <v>0</v>
      </c>
      <c r="F75" s="93">
        <f>F76</f>
        <v>0</v>
      </c>
      <c r="H75" s="12"/>
    </row>
    <row r="76" spans="1:8" s="5" customFormat="1" ht="30.75" customHeight="1">
      <c r="A76" s="76">
        <v>41053900</v>
      </c>
      <c r="B76" s="77" t="s">
        <v>64</v>
      </c>
      <c r="C76" s="89">
        <f aca="true" t="shared" si="2" ref="C76:C96">D76+E76</f>
        <v>4545242</v>
      </c>
      <c r="D76" s="90">
        <f>D78+D79+D80+D81+D82+D83+D84+D85+D86+D87+D88+D89+D90+D91+D92+D93+D94+D95+D96</f>
        <v>4545242</v>
      </c>
      <c r="E76" s="43"/>
      <c r="F76" s="43"/>
      <c r="H76" s="12"/>
    </row>
    <row r="77" spans="1:8" s="5" customFormat="1" ht="30.75" customHeight="1">
      <c r="A77" s="38"/>
      <c r="B77" s="39" t="s">
        <v>65</v>
      </c>
      <c r="C77" s="49"/>
      <c r="D77" s="50"/>
      <c r="E77" s="43"/>
      <c r="F77" s="43"/>
      <c r="H77" s="12"/>
    </row>
    <row r="78" spans="1:8" s="5" customFormat="1" ht="78.75" customHeight="1">
      <c r="A78" s="53"/>
      <c r="B78" s="70" t="s">
        <v>80</v>
      </c>
      <c r="C78" s="49">
        <f t="shared" si="2"/>
        <v>60000</v>
      </c>
      <c r="D78" s="50">
        <v>60000</v>
      </c>
      <c r="E78" s="43"/>
      <c r="F78" s="43"/>
      <c r="H78" s="12"/>
    </row>
    <row r="79" spans="1:8" s="5" customFormat="1" ht="117.75" customHeight="1">
      <c r="A79" s="53"/>
      <c r="B79" s="69" t="s">
        <v>81</v>
      </c>
      <c r="C79" s="49">
        <f t="shared" si="2"/>
        <v>17545</v>
      </c>
      <c r="D79" s="50">
        <v>17545</v>
      </c>
      <c r="E79" s="43"/>
      <c r="F79" s="43"/>
      <c r="H79" s="12"/>
    </row>
    <row r="80" spans="1:8" s="5" customFormat="1" ht="111" customHeight="1">
      <c r="A80" s="53"/>
      <c r="B80" s="70" t="s">
        <v>82</v>
      </c>
      <c r="C80" s="49">
        <f t="shared" si="2"/>
        <v>28072</v>
      </c>
      <c r="D80" s="50">
        <v>28072</v>
      </c>
      <c r="E80" s="43"/>
      <c r="F80" s="43"/>
      <c r="H80" s="12"/>
    </row>
    <row r="81" spans="1:8" s="5" customFormat="1" ht="371.25" customHeight="1">
      <c r="A81" s="53"/>
      <c r="B81" s="70" t="s">
        <v>103</v>
      </c>
      <c r="C81" s="49">
        <f t="shared" si="2"/>
        <v>30000</v>
      </c>
      <c r="D81" s="50">
        <v>30000</v>
      </c>
      <c r="E81" s="43"/>
      <c r="F81" s="43"/>
      <c r="H81" s="12"/>
    </row>
    <row r="82" spans="1:8" s="5" customFormat="1" ht="390.75" customHeight="1">
      <c r="A82" s="53"/>
      <c r="B82" s="109" t="s">
        <v>104</v>
      </c>
      <c r="C82" s="49">
        <f t="shared" si="2"/>
        <v>60000</v>
      </c>
      <c r="D82" s="50">
        <v>60000</v>
      </c>
      <c r="E82" s="43"/>
      <c r="F82" s="43"/>
      <c r="H82" s="12"/>
    </row>
    <row r="83" spans="1:8" s="5" customFormat="1" ht="73.5" customHeight="1">
      <c r="A83" s="53"/>
      <c r="B83" s="72" t="s">
        <v>83</v>
      </c>
      <c r="C83" s="49">
        <f t="shared" si="2"/>
        <v>120200</v>
      </c>
      <c r="D83" s="50">
        <v>120200</v>
      </c>
      <c r="E83" s="43"/>
      <c r="F83" s="43"/>
      <c r="H83" s="12"/>
    </row>
    <row r="84" spans="1:8" s="5" customFormat="1" ht="75.75" customHeight="1">
      <c r="A84" s="53"/>
      <c r="B84" s="71" t="s">
        <v>93</v>
      </c>
      <c r="C84" s="49">
        <f t="shared" si="2"/>
        <v>8372</v>
      </c>
      <c r="D84" s="50">
        <v>8372</v>
      </c>
      <c r="E84" s="43"/>
      <c r="F84" s="43"/>
      <c r="H84" s="12"/>
    </row>
    <row r="85" spans="1:8" s="5" customFormat="1" ht="135.75" customHeight="1">
      <c r="A85" s="53"/>
      <c r="B85" s="73" t="s">
        <v>94</v>
      </c>
      <c r="C85" s="49">
        <f t="shared" si="2"/>
        <v>14020</v>
      </c>
      <c r="D85" s="50">
        <v>14020</v>
      </c>
      <c r="E85" s="43"/>
      <c r="F85" s="43"/>
      <c r="H85" s="12"/>
    </row>
    <row r="86" spans="1:8" s="5" customFormat="1" ht="174" customHeight="1">
      <c r="A86" s="53"/>
      <c r="B86" s="73" t="s">
        <v>84</v>
      </c>
      <c r="C86" s="49">
        <f t="shared" si="2"/>
        <v>194256</v>
      </c>
      <c r="D86" s="50">
        <v>194256</v>
      </c>
      <c r="E86" s="43"/>
      <c r="F86" s="43"/>
      <c r="H86" s="12"/>
    </row>
    <row r="87" spans="1:8" s="5" customFormat="1" ht="79.5" customHeight="1">
      <c r="A87" s="53"/>
      <c r="B87" s="73" t="s">
        <v>85</v>
      </c>
      <c r="C87" s="49">
        <f t="shared" si="2"/>
        <v>41167</v>
      </c>
      <c r="D87" s="50">
        <v>41167</v>
      </c>
      <c r="E87" s="43"/>
      <c r="F87" s="43"/>
      <c r="H87" s="12"/>
    </row>
    <row r="88" spans="1:8" s="5" customFormat="1" ht="163.5" customHeight="1">
      <c r="A88" s="53"/>
      <c r="B88" s="73" t="s">
        <v>86</v>
      </c>
      <c r="C88" s="49">
        <f t="shared" si="2"/>
        <v>216700</v>
      </c>
      <c r="D88" s="50">
        <v>216700</v>
      </c>
      <c r="E88" s="43"/>
      <c r="F88" s="43"/>
      <c r="H88" s="12"/>
    </row>
    <row r="89" spans="1:8" s="5" customFormat="1" ht="104.25" customHeight="1">
      <c r="A89" s="53"/>
      <c r="B89" s="73" t="s">
        <v>75</v>
      </c>
      <c r="C89" s="49">
        <f t="shared" si="2"/>
        <v>77160</v>
      </c>
      <c r="D89" s="50">
        <v>77160</v>
      </c>
      <c r="E89" s="43"/>
      <c r="F89" s="43"/>
      <c r="H89" s="12"/>
    </row>
    <row r="90" spans="1:8" s="5" customFormat="1" ht="164.25" customHeight="1">
      <c r="A90" s="53"/>
      <c r="B90" s="73" t="s">
        <v>76</v>
      </c>
      <c r="C90" s="89">
        <f t="shared" si="2"/>
        <v>463660</v>
      </c>
      <c r="D90" s="90">
        <f>386500+77160</f>
        <v>463660</v>
      </c>
      <c r="E90" s="43"/>
      <c r="F90" s="43"/>
      <c r="H90" s="12"/>
    </row>
    <row r="91" spans="1:8" s="5" customFormat="1" ht="144" customHeight="1">
      <c r="A91" s="53"/>
      <c r="B91" s="92" t="s">
        <v>89</v>
      </c>
      <c r="C91" s="89">
        <f t="shared" si="2"/>
        <v>526289</v>
      </c>
      <c r="D91" s="90">
        <v>526289</v>
      </c>
      <c r="E91" s="43"/>
      <c r="F91" s="43"/>
      <c r="H91" s="12"/>
    </row>
    <row r="92" spans="1:8" s="5" customFormat="1" ht="102.75" customHeight="1">
      <c r="A92" s="53"/>
      <c r="B92" s="92" t="s">
        <v>77</v>
      </c>
      <c r="C92" s="89">
        <f t="shared" si="2"/>
        <v>62221</v>
      </c>
      <c r="D92" s="90">
        <v>62221</v>
      </c>
      <c r="E92" s="43"/>
      <c r="F92" s="43"/>
      <c r="H92" s="12"/>
    </row>
    <row r="93" spans="1:8" s="5" customFormat="1" ht="164.25" customHeight="1">
      <c r="A93" s="53"/>
      <c r="B93" s="92" t="s">
        <v>90</v>
      </c>
      <c r="C93" s="89">
        <f t="shared" si="2"/>
        <v>1533181</v>
      </c>
      <c r="D93" s="90">
        <v>1533181</v>
      </c>
      <c r="E93" s="43"/>
      <c r="F93" s="43"/>
      <c r="H93" s="12"/>
    </row>
    <row r="94" spans="1:8" s="5" customFormat="1" ht="141" customHeight="1">
      <c r="A94" s="53"/>
      <c r="B94" s="92" t="s">
        <v>91</v>
      </c>
      <c r="C94" s="89">
        <f t="shared" si="2"/>
        <v>810633</v>
      </c>
      <c r="D94" s="90">
        <v>810633</v>
      </c>
      <c r="E94" s="43"/>
      <c r="F94" s="43"/>
      <c r="H94" s="12"/>
    </row>
    <row r="95" spans="1:8" s="5" customFormat="1" ht="114.75" customHeight="1">
      <c r="A95" s="53"/>
      <c r="B95" s="73" t="s">
        <v>78</v>
      </c>
      <c r="C95" s="49">
        <f t="shared" si="2"/>
        <v>213166</v>
      </c>
      <c r="D95" s="50">
        <v>213166</v>
      </c>
      <c r="E95" s="43"/>
      <c r="F95" s="43"/>
      <c r="H95" s="12"/>
    </row>
    <row r="96" spans="1:8" s="5" customFormat="1" ht="146.25" customHeight="1">
      <c r="A96" s="53"/>
      <c r="B96" s="73" t="s">
        <v>105</v>
      </c>
      <c r="C96" s="49">
        <f t="shared" si="2"/>
        <v>68600</v>
      </c>
      <c r="D96" s="50">
        <v>68600</v>
      </c>
      <c r="E96" s="43"/>
      <c r="F96" s="43"/>
      <c r="H96" s="12"/>
    </row>
    <row r="97" spans="1:9" s="5" customFormat="1" ht="30.75" customHeight="1">
      <c r="A97" s="58"/>
      <c r="B97" s="59" t="s">
        <v>34</v>
      </c>
      <c r="C97" s="91">
        <f>D97+E97</f>
        <v>159665803</v>
      </c>
      <c r="D97" s="91">
        <f>D72+D73</f>
        <v>156947754</v>
      </c>
      <c r="E97" s="91">
        <f>E72+E73</f>
        <v>2718049</v>
      </c>
      <c r="F97" s="91">
        <f>F72+F73</f>
        <v>0</v>
      </c>
      <c r="H97" s="12"/>
      <c r="I97" s="4"/>
    </row>
    <row r="98" spans="1:8" s="1" customFormat="1" ht="6" customHeight="1" hidden="1">
      <c r="A98" s="18"/>
      <c r="B98" s="2"/>
      <c r="C98" s="2"/>
      <c r="D98" s="34"/>
      <c r="E98" s="13"/>
      <c r="F98" s="13"/>
      <c r="H98" s="8"/>
    </row>
    <row r="99" spans="1:8" s="1" customFormat="1" ht="18" customHeight="1">
      <c r="A99" s="18"/>
      <c r="B99" s="2"/>
      <c r="C99" s="2"/>
      <c r="D99" s="34"/>
      <c r="E99" s="13"/>
      <c r="F99" s="13"/>
      <c r="H99" s="8"/>
    </row>
    <row r="100" spans="1:9" s="1" customFormat="1" ht="19.5" customHeight="1">
      <c r="A100" s="25"/>
      <c r="B100" s="2" t="s">
        <v>66</v>
      </c>
      <c r="C100" s="2"/>
      <c r="D100" s="35"/>
      <c r="E100" s="14"/>
      <c r="F100" s="15"/>
      <c r="H100" s="8"/>
      <c r="I100" s="6"/>
    </row>
    <row r="101" spans="1:8" s="1" customFormat="1" ht="27.75" customHeight="1">
      <c r="A101" s="25"/>
      <c r="B101" s="2" t="s">
        <v>67</v>
      </c>
      <c r="C101" s="2"/>
      <c r="D101" s="35"/>
      <c r="E101" s="28" t="s">
        <v>68</v>
      </c>
      <c r="F101" s="16"/>
      <c r="H101" s="8"/>
    </row>
    <row r="104" spans="3:6" ht="18">
      <c r="C104" s="29"/>
      <c r="D104" s="30"/>
      <c r="E104" s="30"/>
      <c r="F104" s="32"/>
    </row>
    <row r="105" spans="3:6" ht="18">
      <c r="C105" s="31"/>
      <c r="D105" s="30"/>
      <c r="E105" s="30"/>
      <c r="F105" s="29"/>
    </row>
  </sheetData>
  <sheetProtection/>
  <mergeCells count="11">
    <mergeCell ref="A5:F5"/>
    <mergeCell ref="A6:F6"/>
    <mergeCell ref="A7:F7"/>
    <mergeCell ref="C9:C10"/>
    <mergeCell ref="D1:F1"/>
    <mergeCell ref="D2:F2"/>
    <mergeCell ref="E9:F9"/>
    <mergeCell ref="A4:F4"/>
    <mergeCell ref="A9:A10"/>
    <mergeCell ref="B9:B10"/>
    <mergeCell ref="D9:D10"/>
  </mergeCells>
  <conditionalFormatting sqref="A31:A42">
    <cfRule type="cellIs" priority="2" dxfId="1" operator="lessThan" stopIfTrue="1">
      <formula>0</formula>
    </cfRule>
  </conditionalFormatting>
  <printOptions horizontalCentered="1"/>
  <pageMargins left="0.2755905511811024" right="0.2755905511811024" top="0.7086614173228347" bottom="0.2755905511811024" header="0.15748031496062992" footer="0.11811023622047245"/>
  <pageSetup fitToHeight="0" horizontalDpi="600" verticalDpi="600" orientation="portrait" paperSize="9" scale="65" r:id="rId1"/>
  <headerFooter differentFirst="1" alignWithMargins="0">
    <oddHeader xml:space="preserve">&amp;R&amp;"Times New Roman,обычный"Продовження   додатка  1.1            
до рішення міської ради
                          </oddHeader>
    <oddFooter>&amp;C&amp;P</oddFooter>
  </headerFooter>
  <rowBreaks count="4" manualBreakCount="4">
    <brk id="26" max="5" man="1"/>
    <brk id="67" max="5" man="1"/>
    <brk id="82" max="5" man="1"/>
    <brk id="90"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user619</dc:creator>
  <cp:keywords/>
  <dc:description/>
  <cp:lastModifiedBy>Admin</cp:lastModifiedBy>
  <cp:lastPrinted>2022-12-21T11:32:41Z</cp:lastPrinted>
  <dcterms:created xsi:type="dcterms:W3CDTF">2002-10-23T13:00:01Z</dcterms:created>
  <dcterms:modified xsi:type="dcterms:W3CDTF">2022-12-21T11:33:02Z</dcterms:modified>
  <cp:category/>
  <cp:version/>
  <cp:contentType/>
  <cp:contentStatus/>
</cp:coreProperties>
</file>