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'Лист1'!$A$1:$P$41</definedName>
  </definedNames>
  <calcPr fullCalcOnLoad="1"/>
</workbook>
</file>

<file path=xl/sharedStrings.xml><?xml version="1.0" encoding="utf-8"?>
<sst xmlns="http://schemas.openxmlformats.org/spreadsheetml/2006/main" count="88" uniqueCount="73">
  <si>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</si>
  <si>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</si>
  <si>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</si>
  <si>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</si>
  <si>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</si>
  <si>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</si>
  <si>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</si>
  <si>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</si>
  <si>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</si>
  <si>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</si>
  <si>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</si>
  <si>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у тому числі видатки за рахунок цільових субвенцій з державного бюджету</t>
  </si>
  <si>
    <t>Освіта</t>
  </si>
  <si>
    <t>Разом</t>
  </si>
  <si>
    <t>0611000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</si>
  <si>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</si>
  <si>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</si>
  <si>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</si>
  <si>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</si>
  <si>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</si>
  <si>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</si>
  <si>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</si>
  <si>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</si>
  <si>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Заступник міського голови з питань діяльності виконавчих органів ради</t>
  </si>
  <si>
    <t>Світлана ЄВДОЩЕНКО</t>
  </si>
  <si>
    <t>до рішення міської ради</t>
  </si>
  <si>
    <t>видатків бюджету Баштанської міської територіальної громади  на 2023 рік</t>
  </si>
  <si>
    <t>Зміни до розподілу</t>
  </si>
  <si>
    <t>0110000</t>
  </si>
  <si>
    <t>0600000</t>
  </si>
  <si>
    <t>Відділ освіти, молоді та спорту виконавчого комітету Баштанської міської ради</t>
  </si>
  <si>
    <t>0610000</t>
  </si>
  <si>
    <t>Додаток 3</t>
  </si>
  <si>
    <t>0116030</t>
  </si>
  <si>
    <t>6030</t>
  </si>
  <si>
    <t>0620</t>
  </si>
  <si>
    <t>Організація благоустрою населених пунктів</t>
  </si>
  <si>
    <t>0111</t>
  </si>
  <si>
    <t>1000000</t>
  </si>
  <si>
    <t>Відділ розвитку культури і туризму виконавчого комітету Баштанської міської ради</t>
  </si>
  <si>
    <t>з них:</t>
  </si>
  <si>
    <t>за рахунок залишку коштів, що утворився на початок бюджетного періоду (залишок коштів бюджету міської територіальної громади станом на 01.01.2023)</t>
  </si>
  <si>
    <t>0990</t>
  </si>
  <si>
    <t>в тому числі:</t>
  </si>
  <si>
    <t>0611021</t>
  </si>
  <si>
    <t>1021</t>
  </si>
  <si>
    <t>0921</t>
  </si>
  <si>
    <t>Надання загальної середньої освіти закладами  загальної середньої освіти за рахунок коштів місцевого бюджету</t>
  </si>
  <si>
    <t>0611010</t>
  </si>
  <si>
    <t>1010</t>
  </si>
  <si>
    <t>0910</t>
  </si>
  <si>
    <t>Надання дошкільної освіти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</si>
  <si>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</si>
  <si>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</si>
  <si>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</si>
  <si>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</si>
  <si>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</si>
  <si>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</si>
  <si>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>0611142</t>
  </si>
  <si>
    <t>1142</t>
  </si>
  <si>
    <t>Інші програми та заходи у сфері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</si>
  <si>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</si>
  <si>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</si>
  <si>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</si>
  <si>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у тому числі  за рахунок субвенції з державного бюджету</t>
  </si>
  <si>
    <t>0611271</t>
  </si>
  <si>
    <t>Співфінансування заходів, що реалізується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</si>
  <si>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</si>
  <si>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0611272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</si>
  <si>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</si>
  <si>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</si>
  <si>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</si>
  <si>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від   грудня 2023 р. №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</si>
</sst>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\ _₽_-;\-* #,##0.000\ _₽_-;_-* &quot;-&quot;???\ _₽_-;_-@_-"/>
    <numFmt numFmtId="197" formatCode="_-* #,##0.000\ _₴_-;\-* #,##0.000\ _₴_-;_-* &quot;-&quot;???\ _₴_-;_-@_-"/>
    <numFmt numFmtId="198" formatCode="_-* #,##0.00000\ _₽_-;\-* #,##0.00000\ _₽_-;_-* &quot;-&quot;?????\ _₽_-;_-@_-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190" fontId="6" fillId="0" borderId="10" xfId="59" applyNumberFormat="1" applyFont="1" applyBorder="1" applyAlignment="1">
      <alignment horizontal="center" vertical="top"/>
    </xf>
    <xf numFmtId="190" fontId="7" fillId="0" borderId="0" xfId="59" applyNumberFormat="1" applyFont="1" applyFill="1" applyBorder="1" applyAlignment="1">
      <alignment horizontal="center" vertical="top" wrapText="1"/>
    </xf>
    <xf numFmtId="190" fontId="0" fillId="0" borderId="0" xfId="59" applyNumberFormat="1" applyFont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1" fillId="0" borderId="10" xfId="0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190" fontId="7" fillId="0" borderId="11" xfId="59" applyNumberFormat="1" applyFont="1" applyFill="1" applyBorder="1" applyAlignment="1">
      <alignment horizontal="center" vertical="top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 quotePrefix="1">
      <alignment horizontal="center" vertical="top" wrapText="1"/>
    </xf>
    <xf numFmtId="190" fontId="7" fillId="33" borderId="10" xfId="59" applyNumberFormat="1" applyFont="1" applyFill="1" applyBorder="1" applyAlignment="1">
      <alignment horizontal="center" vertical="top"/>
    </xf>
    <xf numFmtId="190" fontId="7" fillId="33" borderId="10" xfId="59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 wrapText="1"/>
    </xf>
    <xf numFmtId="190" fontId="1" fillId="0" borderId="0" xfId="59" applyNumberFormat="1" applyFont="1" applyFill="1" applyBorder="1" applyAlignment="1">
      <alignment vertical="top" wrapText="1"/>
    </xf>
    <xf numFmtId="179" fontId="0" fillId="0" borderId="0" xfId="59" applyNumberFormat="1" applyFont="1" applyAlignment="1">
      <alignment horizontal="center" vertical="top"/>
    </xf>
    <xf numFmtId="190" fontId="1" fillId="0" borderId="10" xfId="59" applyNumberFormat="1" applyFont="1" applyFill="1" applyBorder="1" applyAlignment="1">
      <alignment vertical="center" wrapText="1"/>
    </xf>
    <xf numFmtId="190" fontId="6" fillId="6" borderId="10" xfId="59" applyNumberFormat="1" applyFont="1" applyFill="1" applyBorder="1" applyAlignment="1">
      <alignment horizontal="center" vertical="top"/>
    </xf>
    <xf numFmtId="190" fontId="6" fillId="2" borderId="10" xfId="59" applyNumberFormat="1" applyFont="1" applyFill="1" applyBorder="1" applyAlignment="1">
      <alignment horizontal="center" vertical="top"/>
    </xf>
    <xf numFmtId="190" fontId="0" fillId="2" borderId="10" xfId="59" applyNumberFormat="1" applyFont="1" applyFill="1" applyBorder="1" applyAlignment="1">
      <alignment vertical="top" wrapText="1"/>
    </xf>
    <xf numFmtId="190" fontId="7" fillId="0" borderId="10" xfId="59" applyNumberFormat="1" applyFont="1" applyFill="1" applyBorder="1" applyAlignment="1">
      <alignment vertical="top" wrapText="1"/>
    </xf>
    <xf numFmtId="190" fontId="7" fillId="6" borderId="10" xfId="59" applyNumberFormat="1" applyFont="1" applyFill="1" applyBorder="1" applyAlignment="1">
      <alignment vertical="top"/>
    </xf>
    <xf numFmtId="180" fontId="6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190" fontId="6" fillId="33" borderId="10" xfId="59" applyNumberFormat="1" applyFont="1" applyFill="1" applyBorder="1" applyAlignment="1">
      <alignment horizontal="center" vertical="top"/>
    </xf>
    <xf numFmtId="190" fontId="7" fillId="2" borderId="10" xfId="59" applyNumberFormat="1" applyFont="1" applyFill="1" applyBorder="1" applyAlignment="1">
      <alignment horizontal="center" vertical="top"/>
    </xf>
    <xf numFmtId="180" fontId="7" fillId="0" borderId="0" xfId="0" applyNumberFormat="1" applyFont="1" applyBorder="1" applyAlignment="1" quotePrefix="1">
      <alignment vertical="top" wrapText="1"/>
    </xf>
    <xf numFmtId="179" fontId="1" fillId="0" borderId="10" xfId="59" applyFont="1" applyFill="1" applyBorder="1" applyAlignment="1">
      <alignment vertical="center" wrapText="1"/>
    </xf>
    <xf numFmtId="179" fontId="1" fillId="0" borderId="10" xfId="59" applyFont="1" applyBorder="1" applyAlignment="1">
      <alignment vertical="center" wrapText="1"/>
    </xf>
    <xf numFmtId="179" fontId="1" fillId="33" borderId="10" xfId="59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190" fontId="0" fillId="0" borderId="0" xfId="0" applyNumberFormat="1" applyAlignment="1">
      <alignment/>
    </xf>
    <xf numFmtId="190" fontId="1" fillId="0" borderId="10" xfId="59" applyNumberFormat="1" applyFont="1" applyBorder="1" applyAlignment="1">
      <alignment vertical="center" wrapText="1"/>
    </xf>
    <xf numFmtId="179" fontId="7" fillId="6" borderId="0" xfId="59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view="pageBreakPreview" zoomScale="75" zoomScaleSheetLayoutView="75" workbookViewId="0" topLeftCell="A1">
      <pane ySplit="2835" topLeftCell="A1" activePane="bottomLeft" state="split"/>
      <selection pane="topLeft" activeCell="N3" sqref="N3:O3"/>
      <selection pane="bottomLeft" activeCell="I38" sqref="I3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7.7539062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7.375" style="0" customWidth="1"/>
    <col min="12" max="12" width="18.00390625" style="0" customWidth="1"/>
    <col min="13" max="13" width="13.125" style="0" customWidth="1"/>
    <col min="14" max="14" width="14.25390625" style="0" customWidth="1"/>
    <col min="15" max="15" width="16.75390625" style="0" customWidth="1"/>
    <col min="16" max="16" width="18.125" style="0" customWidth="1"/>
    <col min="17" max="17" width="17.375" style="0" bestFit="1" customWidth="1"/>
    <col min="18" max="18" width="15.125" style="0" bestFit="1" customWidth="1"/>
  </cols>
  <sheetData>
    <row r="1" spans="1:14" ht="12.75">
      <c r="A1" t="s">
        <v>0</v>
      </c>
      <c r="N1" t="s">
        <v>32</v>
      </c>
    </row>
    <row r="2" ht="12.75">
      <c r="N2" t="s">
        <v>25</v>
      </c>
    </row>
    <row r="3" spans="4:15" ht="12.75">
      <c r="D3" s="81"/>
      <c r="N3" s="92" t="s">
        <v>72</v>
      </c>
      <c r="O3" s="92"/>
    </row>
    <row r="5" spans="1:16" ht="12.75">
      <c r="A5" s="84" t="s">
        <v>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2.75">
      <c r="A6" s="84" t="s">
        <v>26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34"/>
      <c r="B8" s="94">
        <v>1450200000</v>
      </c>
      <c r="C8" s="9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2.75">
      <c r="B9" s="95" t="s">
        <v>19</v>
      </c>
      <c r="C9" s="95"/>
      <c r="P9" s="1" t="s">
        <v>18</v>
      </c>
    </row>
    <row r="10" spans="1:16" ht="12.75">
      <c r="A10" s="86" t="s">
        <v>20</v>
      </c>
      <c r="B10" s="86" t="s">
        <v>21</v>
      </c>
      <c r="C10" s="86" t="s">
        <v>15</v>
      </c>
      <c r="D10" s="87" t="s">
        <v>22</v>
      </c>
      <c r="E10" s="87" t="s">
        <v>1</v>
      </c>
      <c r="F10" s="87"/>
      <c r="G10" s="87"/>
      <c r="H10" s="87"/>
      <c r="I10" s="87"/>
      <c r="J10" s="87" t="s">
        <v>8</v>
      </c>
      <c r="K10" s="87"/>
      <c r="L10" s="87"/>
      <c r="M10" s="87"/>
      <c r="N10" s="87"/>
      <c r="O10" s="87"/>
      <c r="P10" s="88" t="s">
        <v>13</v>
      </c>
    </row>
    <row r="11" spans="1:16" ht="12.75">
      <c r="A11" s="87"/>
      <c r="B11" s="87"/>
      <c r="C11" s="87"/>
      <c r="D11" s="87"/>
      <c r="E11" s="88" t="s">
        <v>16</v>
      </c>
      <c r="F11" s="87" t="s">
        <v>3</v>
      </c>
      <c r="G11" s="87" t="s">
        <v>4</v>
      </c>
      <c r="H11" s="87"/>
      <c r="I11" s="87" t="s">
        <v>7</v>
      </c>
      <c r="J11" s="88" t="s">
        <v>16</v>
      </c>
      <c r="K11" s="89" t="s">
        <v>17</v>
      </c>
      <c r="L11" s="87" t="s">
        <v>3</v>
      </c>
      <c r="M11" s="87" t="s">
        <v>4</v>
      </c>
      <c r="N11" s="87"/>
      <c r="O11" s="87" t="s">
        <v>7</v>
      </c>
      <c r="P11" s="88"/>
    </row>
    <row r="12" spans="1:16" ht="12.75" customHeight="1">
      <c r="A12" s="87"/>
      <c r="B12" s="87"/>
      <c r="C12" s="87"/>
      <c r="D12" s="87"/>
      <c r="E12" s="88"/>
      <c r="F12" s="87"/>
      <c r="G12" s="87" t="s">
        <v>5</v>
      </c>
      <c r="H12" s="87" t="s">
        <v>6</v>
      </c>
      <c r="I12" s="87"/>
      <c r="J12" s="88"/>
      <c r="K12" s="90"/>
      <c r="L12" s="87"/>
      <c r="M12" s="87" t="s">
        <v>5</v>
      </c>
      <c r="N12" s="87" t="s">
        <v>6</v>
      </c>
      <c r="O12" s="87"/>
      <c r="P12" s="88"/>
    </row>
    <row r="13" spans="1:16" ht="58.5" customHeight="1">
      <c r="A13" s="87"/>
      <c r="B13" s="87"/>
      <c r="C13" s="87"/>
      <c r="D13" s="87"/>
      <c r="E13" s="88"/>
      <c r="F13" s="87"/>
      <c r="G13" s="87"/>
      <c r="H13" s="87"/>
      <c r="I13" s="87"/>
      <c r="J13" s="88"/>
      <c r="K13" s="91"/>
      <c r="L13" s="87"/>
      <c r="M13" s="87"/>
      <c r="N13" s="87"/>
      <c r="O13" s="87"/>
      <c r="P13" s="88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4">
        <v>5</v>
      </c>
      <c r="F14" s="4">
        <v>6</v>
      </c>
      <c r="G14" s="4">
        <v>7</v>
      </c>
      <c r="H14" s="4">
        <v>8</v>
      </c>
      <c r="I14" s="4">
        <v>9</v>
      </c>
      <c r="J14" s="54">
        <v>10</v>
      </c>
      <c r="K14" s="28">
        <v>11</v>
      </c>
      <c r="L14" s="4">
        <v>12</v>
      </c>
      <c r="M14" s="4">
        <v>13</v>
      </c>
      <c r="N14" s="4">
        <v>14</v>
      </c>
      <c r="O14" s="4">
        <v>15</v>
      </c>
      <c r="P14" s="54">
        <v>16</v>
      </c>
    </row>
    <row r="15" spans="1:16" ht="12.75">
      <c r="A15" s="5" t="s">
        <v>9</v>
      </c>
      <c r="B15" s="6"/>
      <c r="C15" s="7"/>
      <c r="D15" s="8" t="s">
        <v>10</v>
      </c>
      <c r="E15" s="55"/>
      <c r="F15" s="9"/>
      <c r="G15" s="9"/>
      <c r="H15" s="9"/>
      <c r="I15" s="9"/>
      <c r="J15" s="55"/>
      <c r="K15" s="29"/>
      <c r="L15" s="9"/>
      <c r="M15" s="9"/>
      <c r="N15" s="9"/>
      <c r="O15" s="9"/>
      <c r="P15" s="55"/>
    </row>
    <row r="16" spans="1:16" ht="12.75">
      <c r="A16" s="5" t="s">
        <v>28</v>
      </c>
      <c r="B16" s="6"/>
      <c r="C16" s="7"/>
      <c r="D16" s="8" t="s">
        <v>10</v>
      </c>
      <c r="E16" s="55"/>
      <c r="F16" s="9"/>
      <c r="G16" s="9"/>
      <c r="H16" s="9"/>
      <c r="I16" s="9"/>
      <c r="J16" s="55"/>
      <c r="K16" s="29"/>
      <c r="L16" s="9"/>
      <c r="M16" s="9"/>
      <c r="N16" s="9"/>
      <c r="O16" s="9"/>
      <c r="P16" s="55"/>
    </row>
    <row r="17" spans="1:16" ht="87.75" customHeight="1">
      <c r="A17" s="50" t="s">
        <v>52</v>
      </c>
      <c r="B17" s="50" t="s">
        <v>53</v>
      </c>
      <c r="C17" s="57" t="s">
        <v>37</v>
      </c>
      <c r="D17" s="76" t="s">
        <v>54</v>
      </c>
      <c r="E17" s="66">
        <f>F17+I17</f>
        <v>-34951</v>
      </c>
      <c r="F17" s="82">
        <v>-34951</v>
      </c>
      <c r="G17" s="82"/>
      <c r="H17" s="78"/>
      <c r="I17" s="78"/>
      <c r="J17" s="77">
        <f>L17+O17</f>
        <v>34951</v>
      </c>
      <c r="K17" s="79">
        <v>34951</v>
      </c>
      <c r="L17" s="78"/>
      <c r="M17" s="78"/>
      <c r="N17" s="78"/>
      <c r="O17" s="82">
        <v>34951</v>
      </c>
      <c r="P17" s="66">
        <f>E17+J17</f>
        <v>0</v>
      </c>
    </row>
    <row r="18" spans="1:16" ht="87.75" customHeight="1">
      <c r="A18" s="63" t="s">
        <v>57</v>
      </c>
      <c r="B18" s="59">
        <v>6020</v>
      </c>
      <c r="C18" s="72" t="s">
        <v>35</v>
      </c>
      <c r="D18" s="80" t="s">
        <v>56</v>
      </c>
      <c r="E18" s="66">
        <f>F18+I18</f>
        <v>961042</v>
      </c>
      <c r="F18" s="82">
        <f>860897+100145</f>
        <v>961042</v>
      </c>
      <c r="G18" s="82"/>
      <c r="H18" s="78"/>
      <c r="I18" s="78"/>
      <c r="J18" s="77"/>
      <c r="K18" s="79"/>
      <c r="L18" s="78"/>
      <c r="M18" s="78"/>
      <c r="N18" s="78"/>
      <c r="O18" s="82"/>
      <c r="P18" s="66">
        <f>E18+J18</f>
        <v>961042</v>
      </c>
    </row>
    <row r="19" spans="1:16" ht="36.75" customHeight="1">
      <c r="A19" s="50" t="s">
        <v>33</v>
      </c>
      <c r="B19" s="50" t="s">
        <v>34</v>
      </c>
      <c r="C19" s="57" t="s">
        <v>35</v>
      </c>
      <c r="D19" s="58" t="s">
        <v>36</v>
      </c>
      <c r="E19" s="66">
        <f>F19+I19</f>
        <v>-961042</v>
      </c>
      <c r="F19" s="82">
        <f>-860897-100145</f>
        <v>-961042</v>
      </c>
      <c r="G19" s="82"/>
      <c r="H19" s="82">
        <v>-400000</v>
      </c>
      <c r="I19" s="78"/>
      <c r="J19" s="77"/>
      <c r="K19" s="79"/>
      <c r="L19" s="78"/>
      <c r="M19" s="78"/>
      <c r="N19" s="78"/>
      <c r="O19" s="82"/>
      <c r="P19" s="66">
        <f>E19+J19</f>
        <v>-961042</v>
      </c>
    </row>
    <row r="20" spans="1:16" ht="28.5" customHeight="1">
      <c r="A20" s="50"/>
      <c r="B20" s="50"/>
      <c r="C20" s="51"/>
      <c r="D20" s="26" t="s">
        <v>13</v>
      </c>
      <c r="E20" s="68">
        <f>F20+I20</f>
        <v>-34951</v>
      </c>
      <c r="F20" s="69">
        <f>F17+F18+F19</f>
        <v>-34951</v>
      </c>
      <c r="G20" s="69">
        <f>G17+G18+G19</f>
        <v>0</v>
      </c>
      <c r="H20" s="69">
        <f>H17+H18+H19</f>
        <v>-400000</v>
      </c>
      <c r="I20" s="69">
        <f>I17+I18+I19</f>
        <v>0</v>
      </c>
      <c r="J20" s="69">
        <f>L20+O20</f>
        <v>34951</v>
      </c>
      <c r="K20" s="69">
        <f>K17+K18+K19</f>
        <v>34951</v>
      </c>
      <c r="L20" s="69">
        <f>L17</f>
        <v>0</v>
      </c>
      <c r="M20" s="69">
        <f>M17</f>
        <v>0</v>
      </c>
      <c r="N20" s="69">
        <f>N17</f>
        <v>0</v>
      </c>
      <c r="O20" s="69">
        <f>O17</f>
        <v>34951</v>
      </c>
      <c r="P20" s="68">
        <f>J20+E20</f>
        <v>0</v>
      </c>
    </row>
    <row r="21" spans="1:16" ht="43.5" customHeight="1">
      <c r="A21" s="12" t="s">
        <v>29</v>
      </c>
      <c r="B21" s="12"/>
      <c r="C21" s="52"/>
      <c r="D21" s="53" t="s">
        <v>30</v>
      </c>
      <c r="E21" s="55"/>
      <c r="F21" s="9"/>
      <c r="G21" s="9"/>
      <c r="H21" s="9"/>
      <c r="I21" s="9"/>
      <c r="J21" s="55"/>
      <c r="K21" s="29"/>
      <c r="L21" s="9"/>
      <c r="M21" s="9"/>
      <c r="N21" s="9"/>
      <c r="O21" s="9"/>
      <c r="P21" s="55"/>
    </row>
    <row r="22" spans="1:16" ht="47.25" customHeight="1">
      <c r="A22" s="12" t="s">
        <v>31</v>
      </c>
      <c r="B22" s="12"/>
      <c r="C22" s="52"/>
      <c r="D22" s="53" t="s">
        <v>30</v>
      </c>
      <c r="E22" s="55"/>
      <c r="F22" s="9"/>
      <c r="G22" s="9"/>
      <c r="H22" s="9"/>
      <c r="I22" s="9"/>
      <c r="J22" s="55"/>
      <c r="K22" s="29"/>
      <c r="L22" s="9"/>
      <c r="M22" s="9"/>
      <c r="N22" s="9"/>
      <c r="O22" s="9"/>
      <c r="P22" s="55"/>
    </row>
    <row r="23" spans="1:16" s="24" customFormat="1" ht="19.5" customHeight="1">
      <c r="A23" s="12" t="s">
        <v>14</v>
      </c>
      <c r="B23" s="18"/>
      <c r="C23" s="13"/>
      <c r="D23" s="14" t="s">
        <v>12</v>
      </c>
      <c r="E23" s="46">
        <f aca="true" t="shared" si="0" ref="E23:E32">F23+I23</f>
        <v>-408998</v>
      </c>
      <c r="F23" s="74">
        <f>F25+F28+F29+F30+F32+F33</f>
        <v>-408998</v>
      </c>
      <c r="G23" s="74">
        <f>G25+G28+G29+G30+G32+G33</f>
        <v>-718654</v>
      </c>
      <c r="H23" s="74">
        <f>H25+H28+H29+H30+H32+H33</f>
        <v>0</v>
      </c>
      <c r="I23" s="74">
        <f>I25+I28+I29+I30+I32+I33</f>
        <v>0</v>
      </c>
      <c r="J23" s="46">
        <f>L23+O23</f>
        <v>3814418</v>
      </c>
      <c r="K23" s="74">
        <f>K25+K28+K29+K30+K32+K33</f>
        <v>5478998</v>
      </c>
      <c r="L23" s="74">
        <f>L25+L28+L29+L30+L32+L33+L24</f>
        <v>-1664580</v>
      </c>
      <c r="M23" s="74">
        <f>M25+M28+M29+M30+M32+M33</f>
        <v>0</v>
      </c>
      <c r="N23" s="74">
        <f>N25+N28+N29+N30+N32+N33</f>
        <v>0</v>
      </c>
      <c r="O23" s="74">
        <f>O25+O28+O29+O30+O32+O33</f>
        <v>5478998</v>
      </c>
      <c r="P23" s="46">
        <f aca="true" t="shared" si="1" ref="P23:P34">J23+E23</f>
        <v>3405420</v>
      </c>
    </row>
    <row r="24" spans="1:16" s="24" customFormat="1" ht="19.5" customHeight="1">
      <c r="A24" s="12" t="s">
        <v>48</v>
      </c>
      <c r="B24" s="18" t="s">
        <v>49</v>
      </c>
      <c r="C24" s="13" t="s">
        <v>50</v>
      </c>
      <c r="D24" s="49" t="s">
        <v>51</v>
      </c>
      <c r="E24" s="46"/>
      <c r="F24" s="74"/>
      <c r="G24" s="74"/>
      <c r="H24" s="74"/>
      <c r="I24" s="74"/>
      <c r="J24" s="46">
        <f>L24+O24</f>
        <v>-1001424</v>
      </c>
      <c r="K24" s="74"/>
      <c r="L24" s="74">
        <v>-1001424</v>
      </c>
      <c r="M24" s="74"/>
      <c r="N24" s="74"/>
      <c r="O24" s="74"/>
      <c r="P24" s="46">
        <f t="shared" si="1"/>
        <v>-1001424</v>
      </c>
    </row>
    <row r="25" spans="1:16" s="24" customFormat="1" ht="43.5" customHeight="1">
      <c r="A25" s="12" t="s">
        <v>44</v>
      </c>
      <c r="B25" s="18" t="s">
        <v>45</v>
      </c>
      <c r="C25" s="13" t="s">
        <v>46</v>
      </c>
      <c r="D25" s="49" t="s">
        <v>47</v>
      </c>
      <c r="E25" s="46">
        <f t="shared" si="0"/>
        <v>-408998</v>
      </c>
      <c r="F25" s="46">
        <f>309656-309656-408998</f>
        <v>-408998</v>
      </c>
      <c r="G25" s="46">
        <f>-309656-408998</f>
        <v>-718654</v>
      </c>
      <c r="H25" s="46"/>
      <c r="I25" s="46"/>
      <c r="J25" s="46">
        <f>L25+O25</f>
        <v>-1116895</v>
      </c>
      <c r="K25" s="46"/>
      <c r="L25" s="46">
        <v>-1116895</v>
      </c>
      <c r="M25" s="46"/>
      <c r="N25" s="46"/>
      <c r="O25" s="46"/>
      <c r="P25" s="46">
        <f t="shared" si="1"/>
        <v>-1525893</v>
      </c>
    </row>
    <row r="26" spans="1:16" s="24" customFormat="1" ht="26.25" customHeight="1">
      <c r="A26" s="12"/>
      <c r="B26" s="18"/>
      <c r="C26" s="13"/>
      <c r="D26" s="49" t="s">
        <v>43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s="24" customFormat="1" ht="85.5" customHeight="1">
      <c r="A27" s="12"/>
      <c r="B27" s="18"/>
      <c r="C27" s="13"/>
      <c r="D27" s="49" t="s">
        <v>55</v>
      </c>
      <c r="E27" s="46">
        <f t="shared" si="0"/>
        <v>0</v>
      </c>
      <c r="F27" s="46">
        <f>200000-200000</f>
        <v>0</v>
      </c>
      <c r="G27" s="46"/>
      <c r="H27" s="46"/>
      <c r="I27" s="46"/>
      <c r="J27" s="46"/>
      <c r="K27" s="46"/>
      <c r="L27" s="46"/>
      <c r="M27" s="46"/>
      <c r="N27" s="46"/>
      <c r="O27" s="46"/>
      <c r="P27" s="46">
        <f t="shared" si="1"/>
        <v>0</v>
      </c>
    </row>
    <row r="28" spans="1:16" s="24" customFormat="1" ht="30" customHeight="1">
      <c r="A28" s="12" t="s">
        <v>58</v>
      </c>
      <c r="B28" s="18" t="s">
        <v>59</v>
      </c>
      <c r="C28" s="13" t="s">
        <v>42</v>
      </c>
      <c r="D28" s="49" t="s">
        <v>60</v>
      </c>
      <c r="E28" s="46">
        <f>F28+I28</f>
        <v>-50415</v>
      </c>
      <c r="F28" s="46">
        <v>-50415</v>
      </c>
      <c r="G28" s="46"/>
      <c r="H28" s="46"/>
      <c r="I28" s="46"/>
      <c r="J28" s="46"/>
      <c r="K28" s="46"/>
      <c r="L28" s="46"/>
      <c r="M28" s="46"/>
      <c r="N28" s="46"/>
      <c r="O28" s="46"/>
      <c r="P28" s="46">
        <f>E28+J28</f>
        <v>-50415</v>
      </c>
    </row>
    <row r="29" spans="1:16" s="24" customFormat="1" ht="75" customHeight="1">
      <c r="A29" s="12" t="s">
        <v>69</v>
      </c>
      <c r="B29" s="18" t="s">
        <v>70</v>
      </c>
      <c r="C29" s="13" t="s">
        <v>42</v>
      </c>
      <c r="D29" s="49" t="s">
        <v>71</v>
      </c>
      <c r="E29" s="46"/>
      <c r="F29" s="46"/>
      <c r="G29" s="46"/>
      <c r="H29" s="46"/>
      <c r="I29" s="46"/>
      <c r="J29" s="46">
        <f aca="true" t="shared" si="2" ref="J29:J34">L29+O29</f>
        <v>408998</v>
      </c>
      <c r="K29" s="46">
        <v>408998</v>
      </c>
      <c r="L29" s="46"/>
      <c r="M29" s="46"/>
      <c r="N29" s="46"/>
      <c r="O29" s="46">
        <v>408998</v>
      </c>
      <c r="P29" s="46">
        <f>E29+J29</f>
        <v>408998</v>
      </c>
    </row>
    <row r="30" spans="1:16" s="24" customFormat="1" ht="69.75" customHeight="1">
      <c r="A30" s="12" t="s">
        <v>61</v>
      </c>
      <c r="B30" s="18" t="s">
        <v>62</v>
      </c>
      <c r="C30" s="13" t="s">
        <v>42</v>
      </c>
      <c r="D30" s="49" t="s">
        <v>63</v>
      </c>
      <c r="E30" s="46">
        <f t="shared" si="0"/>
        <v>0</v>
      </c>
      <c r="F30" s="46"/>
      <c r="G30" s="46"/>
      <c r="H30" s="46"/>
      <c r="I30" s="46"/>
      <c r="J30" s="46">
        <f t="shared" si="2"/>
        <v>5070000</v>
      </c>
      <c r="K30" s="46">
        <v>5070000</v>
      </c>
      <c r="L30" s="46"/>
      <c r="M30" s="46"/>
      <c r="N30" s="46"/>
      <c r="O30" s="46">
        <v>5070000</v>
      </c>
      <c r="P30" s="46">
        <f t="shared" si="1"/>
        <v>5070000</v>
      </c>
    </row>
    <row r="31" spans="1:16" s="24" customFormat="1" ht="42" customHeight="1">
      <c r="A31" s="12"/>
      <c r="B31" s="18"/>
      <c r="C31" s="13"/>
      <c r="D31" s="49" t="s">
        <v>64</v>
      </c>
      <c r="E31" s="46">
        <f t="shared" si="0"/>
        <v>0</v>
      </c>
      <c r="F31" s="46"/>
      <c r="G31" s="46"/>
      <c r="H31" s="46"/>
      <c r="I31" s="46"/>
      <c r="J31" s="46">
        <f t="shared" si="2"/>
        <v>5070000</v>
      </c>
      <c r="K31" s="46">
        <v>5070000</v>
      </c>
      <c r="L31" s="46"/>
      <c r="M31" s="46"/>
      <c r="N31" s="46"/>
      <c r="O31" s="46">
        <v>5070000</v>
      </c>
      <c r="P31" s="46">
        <f t="shared" si="1"/>
        <v>5070000</v>
      </c>
    </row>
    <row r="32" spans="1:16" s="24" customFormat="1" ht="69" customHeight="1">
      <c r="A32" s="12" t="s">
        <v>65</v>
      </c>
      <c r="B32" s="59">
        <v>1271</v>
      </c>
      <c r="C32" s="13" t="s">
        <v>42</v>
      </c>
      <c r="D32" s="73" t="s">
        <v>66</v>
      </c>
      <c r="E32" s="46">
        <f t="shared" si="0"/>
        <v>50415</v>
      </c>
      <c r="F32" s="46">
        <v>50415</v>
      </c>
      <c r="G32" s="46"/>
      <c r="H32" s="46"/>
      <c r="I32" s="46"/>
      <c r="J32" s="46">
        <f t="shared" si="2"/>
        <v>0</v>
      </c>
      <c r="K32" s="46"/>
      <c r="L32" s="46"/>
      <c r="M32" s="46"/>
      <c r="N32" s="46"/>
      <c r="O32" s="46"/>
      <c r="P32" s="46">
        <f t="shared" si="1"/>
        <v>50415</v>
      </c>
    </row>
    <row r="33" spans="1:16" s="24" customFormat="1" ht="69" customHeight="1">
      <c r="A33" s="12" t="s">
        <v>68</v>
      </c>
      <c r="B33" s="59">
        <v>1272</v>
      </c>
      <c r="C33" s="13" t="s">
        <v>42</v>
      </c>
      <c r="D33" s="73" t="s">
        <v>67</v>
      </c>
      <c r="E33" s="46"/>
      <c r="F33" s="46"/>
      <c r="G33" s="46"/>
      <c r="H33" s="46"/>
      <c r="I33" s="46"/>
      <c r="J33" s="46">
        <f t="shared" si="2"/>
        <v>453739</v>
      </c>
      <c r="K33" s="46"/>
      <c r="L33" s="46">
        <v>453739</v>
      </c>
      <c r="M33" s="46"/>
      <c r="N33" s="46"/>
      <c r="O33" s="46"/>
      <c r="P33" s="46">
        <f t="shared" si="1"/>
        <v>453739</v>
      </c>
    </row>
    <row r="34" spans="1:16" s="24" customFormat="1" ht="39.75" customHeight="1">
      <c r="A34" s="15"/>
      <c r="B34" s="15"/>
      <c r="C34" s="16"/>
      <c r="D34" s="26" t="s">
        <v>13</v>
      </c>
      <c r="E34" s="67">
        <f>F34+I34</f>
        <v>-408998</v>
      </c>
      <c r="F34" s="71">
        <f>F23</f>
        <v>-408998</v>
      </c>
      <c r="G34" s="71">
        <f>G23</f>
        <v>-718654</v>
      </c>
      <c r="H34" s="71">
        <f>H23</f>
        <v>0</v>
      </c>
      <c r="I34" s="71">
        <f>I23</f>
        <v>0</v>
      </c>
      <c r="J34" s="71">
        <f t="shared" si="2"/>
        <v>3814418</v>
      </c>
      <c r="K34" s="71">
        <f>K23</f>
        <v>5478998</v>
      </c>
      <c r="L34" s="71">
        <f>L23</f>
        <v>-1664580</v>
      </c>
      <c r="M34" s="71">
        <f>M23</f>
        <v>0</v>
      </c>
      <c r="N34" s="71">
        <f>N23</f>
        <v>0</v>
      </c>
      <c r="O34" s="71">
        <f>O23</f>
        <v>5478998</v>
      </c>
      <c r="P34" s="75">
        <f t="shared" si="1"/>
        <v>3405420</v>
      </c>
    </row>
    <row r="35" spans="1:16" s="24" customFormat="1" ht="47.25" customHeight="1" hidden="1">
      <c r="A35" s="62" t="s">
        <v>38</v>
      </c>
      <c r="B35" s="18"/>
      <c r="C35" s="63"/>
      <c r="D35" s="53" t="s">
        <v>39</v>
      </c>
      <c r="E35" s="67">
        <f>F35+I35</f>
        <v>0</v>
      </c>
      <c r="F35" s="61"/>
      <c r="G35" s="61"/>
      <c r="H35" s="60"/>
      <c r="I35" s="61"/>
      <c r="J35" s="61"/>
      <c r="K35" s="61"/>
      <c r="L35" s="61"/>
      <c r="M35" s="61"/>
      <c r="N35" s="61"/>
      <c r="O35" s="61"/>
      <c r="P35" s="60"/>
    </row>
    <row r="36" spans="1:27" s="24" customFormat="1" ht="24.75" customHeight="1">
      <c r="A36" s="20"/>
      <c r="B36" s="21"/>
      <c r="C36" s="22"/>
      <c r="D36" s="22" t="s">
        <v>2</v>
      </c>
      <c r="E36" s="70">
        <f>F36+I36</f>
        <v>-443949</v>
      </c>
      <c r="F36" s="70">
        <f>F34+F20</f>
        <v>-443949</v>
      </c>
      <c r="G36" s="70">
        <f>G34+G20</f>
        <v>-718654</v>
      </c>
      <c r="H36" s="70">
        <f>H34+H20</f>
        <v>-400000</v>
      </c>
      <c r="I36" s="70">
        <f>I34+I20</f>
        <v>0</v>
      </c>
      <c r="J36" s="70">
        <f>L36+O36</f>
        <v>3849369</v>
      </c>
      <c r="K36" s="70">
        <f>K34+K20</f>
        <v>5513949</v>
      </c>
      <c r="L36" s="70">
        <f>L34+L20</f>
        <v>-1664580</v>
      </c>
      <c r="M36" s="70">
        <f>M34+M20</f>
        <v>0</v>
      </c>
      <c r="N36" s="70">
        <f>N34+N20</f>
        <v>0</v>
      </c>
      <c r="O36" s="70">
        <f>O34+O20</f>
        <v>5513949</v>
      </c>
      <c r="P36" s="60">
        <f>J36+E36</f>
        <v>3405420</v>
      </c>
      <c r="Q36" s="83">
        <v>12000000</v>
      </c>
      <c r="R36" s="36">
        <f>Q36-P36</f>
        <v>8594580</v>
      </c>
      <c r="S36" s="36"/>
      <c r="T36" s="36"/>
      <c r="U36" s="36"/>
      <c r="V36" s="36"/>
      <c r="W36" s="36"/>
      <c r="X36" s="36"/>
      <c r="Y36" s="36"/>
      <c r="Z36" s="36"/>
      <c r="AA36" s="37"/>
    </row>
    <row r="37" spans="1:27" s="24" customFormat="1" ht="4.5" customHeight="1">
      <c r="A37" s="43"/>
      <c r="B37" s="44"/>
      <c r="C37" s="45"/>
      <c r="D37" s="45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5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</row>
    <row r="38" spans="1:16" s="24" customFormat="1" ht="57" customHeight="1">
      <c r="A38" s="25"/>
      <c r="B38" s="25"/>
      <c r="C38" s="25"/>
      <c r="D38" s="23" t="s">
        <v>11</v>
      </c>
      <c r="E38" s="65">
        <f>F38+I38</f>
        <v>0</v>
      </c>
      <c r="F38" s="65"/>
      <c r="G38" s="65"/>
      <c r="H38" s="65"/>
      <c r="I38" s="65"/>
      <c r="J38" s="65">
        <f>L38+O38</f>
        <v>5523739</v>
      </c>
      <c r="K38" s="65">
        <f>K33+K30</f>
        <v>5070000</v>
      </c>
      <c r="L38" s="65">
        <f>L33+L30</f>
        <v>453739</v>
      </c>
      <c r="M38" s="65">
        <f>M33+M30</f>
        <v>0</v>
      </c>
      <c r="N38" s="65">
        <f>N33+N30</f>
        <v>0</v>
      </c>
      <c r="O38" s="65">
        <f>O33+O30</f>
        <v>5070000</v>
      </c>
      <c r="P38" s="65">
        <f>J38+E38</f>
        <v>5523739</v>
      </c>
    </row>
    <row r="39" spans="1:16" s="24" customFormat="1" ht="21" customHeight="1">
      <c r="A39" s="25"/>
      <c r="B39" s="25"/>
      <c r="C39" s="25"/>
      <c r="D39" s="23" t="s">
        <v>40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64"/>
    </row>
    <row r="40" spans="1:16" s="24" customFormat="1" ht="84.75" customHeight="1">
      <c r="A40" s="25"/>
      <c r="B40" s="25"/>
      <c r="C40" s="25"/>
      <c r="D40" s="23" t="s">
        <v>41</v>
      </c>
      <c r="E40" s="65">
        <f>F40+I40</f>
        <v>0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33" customHeight="1">
      <c r="A41" s="42" t="s">
        <v>23</v>
      </c>
      <c r="B41" s="42"/>
      <c r="C41" s="42"/>
      <c r="D41" s="42"/>
      <c r="E41" s="17"/>
      <c r="F41" s="30"/>
      <c r="G41" s="30"/>
      <c r="H41" s="30"/>
      <c r="I41" s="31"/>
      <c r="J41" s="93" t="s">
        <v>24</v>
      </c>
      <c r="K41" s="93"/>
      <c r="L41" s="93"/>
      <c r="M41" s="93"/>
      <c r="N41" s="93"/>
      <c r="O41" s="30"/>
      <c r="P41" s="30"/>
    </row>
    <row r="42" spans="2:18" ht="15">
      <c r="B42" s="2"/>
      <c r="D42" s="19"/>
      <c r="F42" s="32"/>
      <c r="G42" s="32"/>
      <c r="H42" s="32"/>
      <c r="I42" s="11"/>
      <c r="J42" s="32"/>
      <c r="K42" s="33"/>
      <c r="L42" s="32"/>
      <c r="M42" s="32"/>
      <c r="N42" s="32"/>
      <c r="O42" s="32"/>
      <c r="P42" s="32"/>
      <c r="R42" s="27">
        <v>95817.34632</v>
      </c>
    </row>
    <row r="43" spans="5:16" ht="12.75"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5" spans="1:16" ht="12.75">
      <c r="A45" s="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2" ht="12.75">
      <c r="A46" s="3"/>
      <c r="L46" s="10"/>
    </row>
    <row r="47" ht="12.75">
      <c r="A47" s="3"/>
    </row>
    <row r="48" ht="12.75">
      <c r="A48" s="3"/>
    </row>
    <row r="73" spans="3:8" ht="12.75">
      <c r="C73" s="38"/>
      <c r="D73" s="39"/>
      <c r="E73" s="39"/>
      <c r="F73" s="40"/>
      <c r="G73" s="41"/>
      <c r="H73" s="38"/>
    </row>
    <row r="74" spans="3:8" ht="12.75">
      <c r="C74" s="38"/>
      <c r="D74" s="38"/>
      <c r="E74" s="38"/>
      <c r="F74" s="38"/>
      <c r="G74" s="38"/>
      <c r="H74" s="38"/>
    </row>
  </sheetData>
  <sheetProtection/>
  <mergeCells count="26">
    <mergeCell ref="N3:O3"/>
    <mergeCell ref="J41:N41"/>
    <mergeCell ref="B8:C8"/>
    <mergeCell ref="B9:C9"/>
    <mergeCell ref="F11:F13"/>
    <mergeCell ref="G11:H11"/>
    <mergeCell ref="D10:D13"/>
    <mergeCell ref="E10:I10"/>
    <mergeCell ref="E11:E13"/>
    <mergeCell ref="J11:J13"/>
    <mergeCell ref="O11:O13"/>
    <mergeCell ref="H12:H13"/>
    <mergeCell ref="I11:I13"/>
    <mergeCell ref="L11:L13"/>
    <mergeCell ref="M11:N11"/>
    <mergeCell ref="K11:K13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1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2023-12-13T08:15:48Z</cp:lastPrinted>
  <dcterms:created xsi:type="dcterms:W3CDTF">2016-12-26T13:46:38Z</dcterms:created>
  <dcterms:modified xsi:type="dcterms:W3CDTF">2023-12-13T09:55:16Z</dcterms:modified>
  <cp:category/>
  <cp:version/>
  <cp:contentType/>
  <cp:contentStatus/>
</cp:coreProperties>
</file>