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ІШЕННЯ ВИКОНАВЧОГО КОМІТЕТУ\РІШЕННЯ ВИКОНАВЧОГО КОМІТЕТУ\2026 рік\1.СІЧЕНЬ  2026\12. Ріш. № про погодження річного плану КП Міськводоканал\"/>
    </mc:Choice>
  </mc:AlternateContent>
  <bookViews>
    <workbookView xWindow="0" yWindow="0" windowWidth="28800" windowHeight="11730" activeTab="1"/>
  </bookViews>
  <sheets>
    <sheet name="Річний план" sheetId="1" r:id="rId1"/>
    <sheet name="вода" sheetId="2" r:id="rId2"/>
    <sheet name="канал" sheetId="3" r:id="rId3"/>
  </sheets>
  <definedNames>
    <definedName name="_xlnm.Print_Area" localSheetId="1">вода!$A$1:$N$29</definedName>
    <definedName name="_xlnm.Print_Area" localSheetId="2">канал!$A$1:$N$21</definedName>
    <definedName name="_xlnm.Print_Area" localSheetId="0">'Річний план'!$A$1:$D$44</definedName>
  </definedNames>
  <calcPr calcId="162913"/>
</workbook>
</file>

<file path=xl/calcChain.xml><?xml version="1.0" encoding="utf-8"?>
<calcChain xmlns="http://schemas.openxmlformats.org/spreadsheetml/2006/main">
  <c r="C24" i="1" l="1"/>
  <c r="C16" i="2" l="1"/>
  <c r="D16" i="2"/>
  <c r="E16" i="2"/>
  <c r="F16" i="2"/>
  <c r="G16" i="2"/>
  <c r="H16" i="2"/>
  <c r="I16" i="2"/>
  <c r="J16" i="2"/>
  <c r="K16" i="2"/>
  <c r="L16" i="2"/>
  <c r="M16" i="2"/>
  <c r="B16" i="2"/>
  <c r="D36" i="1" l="1"/>
  <c r="D23" i="1"/>
  <c r="D24" i="1"/>
  <c r="D12" i="3" l="1"/>
  <c r="C20" i="1" l="1"/>
  <c r="C36" i="1" l="1"/>
  <c r="C34" i="1" s="1"/>
  <c r="C30" i="1"/>
  <c r="C27" i="1"/>
  <c r="C16" i="1"/>
  <c r="C12" i="1"/>
  <c r="C23" i="1" l="1"/>
  <c r="C15" i="1"/>
  <c r="M19" i="2"/>
  <c r="L19" i="2"/>
  <c r="K19" i="2"/>
  <c r="J19" i="2"/>
  <c r="I19" i="2"/>
  <c r="H19" i="2"/>
  <c r="G19" i="2"/>
  <c r="F19" i="2"/>
  <c r="E19" i="2"/>
  <c r="D19" i="2"/>
  <c r="C19" i="2"/>
  <c r="B19" i="2"/>
  <c r="D16" i="1" l="1"/>
  <c r="J27" i="2" l="1"/>
  <c r="I27" i="2"/>
  <c r="H27" i="2"/>
  <c r="G27" i="2"/>
  <c r="F27" i="2"/>
  <c r="D27" i="2"/>
  <c r="O27" i="2"/>
  <c r="N21" i="2"/>
  <c r="O16" i="2"/>
  <c r="N27" i="2" l="1"/>
  <c r="O16" i="3"/>
  <c r="O17" i="3" l="1"/>
  <c r="O15" i="3" s="1"/>
  <c r="M9" i="3" l="1"/>
  <c r="L9" i="3"/>
  <c r="K9" i="3"/>
  <c r="J9" i="3"/>
  <c r="I9" i="3"/>
  <c r="H9" i="3"/>
  <c r="G9" i="3"/>
  <c r="F9" i="3"/>
  <c r="E9" i="3"/>
  <c r="D9" i="3"/>
  <c r="C9" i="3"/>
  <c r="B9" i="3"/>
  <c r="M6" i="3"/>
  <c r="L6" i="3"/>
  <c r="K6" i="3"/>
  <c r="J6" i="3"/>
  <c r="I6" i="3"/>
  <c r="H6" i="3"/>
  <c r="G6" i="3"/>
  <c r="F6" i="3"/>
  <c r="E6" i="3"/>
  <c r="D6" i="3"/>
  <c r="C6" i="3"/>
  <c r="B6" i="3"/>
  <c r="M9" i="2" l="1"/>
  <c r="L9" i="2"/>
  <c r="K9" i="2"/>
  <c r="J9" i="2"/>
  <c r="I9" i="2"/>
  <c r="H9" i="2"/>
  <c r="G9" i="2"/>
  <c r="F9" i="2"/>
  <c r="E9" i="2"/>
  <c r="D9" i="2"/>
  <c r="C9" i="2"/>
  <c r="M6" i="2"/>
  <c r="L6" i="2"/>
  <c r="K6" i="2"/>
  <c r="J6" i="2"/>
  <c r="I6" i="2"/>
  <c r="H6" i="2"/>
  <c r="G6" i="2"/>
  <c r="F6" i="2"/>
  <c r="E6" i="2"/>
  <c r="D6" i="2"/>
  <c r="C6" i="2"/>
  <c r="O19" i="2"/>
  <c r="O26" i="2"/>
  <c r="O25" i="2" l="1"/>
  <c r="M16" i="3" l="1"/>
  <c r="B17" i="3"/>
  <c r="C17" i="3"/>
  <c r="D17" i="3"/>
  <c r="E17" i="3"/>
  <c r="F17" i="3"/>
  <c r="G17" i="3"/>
  <c r="H17" i="3"/>
  <c r="I17" i="3"/>
  <c r="J17" i="3"/>
  <c r="K17" i="3"/>
  <c r="L17" i="3"/>
  <c r="M17" i="3"/>
  <c r="N6" i="3"/>
  <c r="L16" i="3"/>
  <c r="K16" i="3"/>
  <c r="J16" i="3"/>
  <c r="I16" i="3"/>
  <c r="H16" i="3"/>
  <c r="G16" i="3"/>
  <c r="F16" i="3"/>
  <c r="E16" i="3"/>
  <c r="D16" i="3"/>
  <c r="C16" i="3"/>
  <c r="B16" i="3"/>
  <c r="N14" i="3"/>
  <c r="N13" i="3"/>
  <c r="N8" i="3"/>
  <c r="N7" i="3"/>
  <c r="N11" i="3"/>
  <c r="N10" i="3"/>
  <c r="M12" i="3"/>
  <c r="L12" i="3"/>
  <c r="K12" i="3"/>
  <c r="J12" i="3"/>
  <c r="I12" i="3"/>
  <c r="H12" i="3"/>
  <c r="G12" i="3"/>
  <c r="F12" i="3"/>
  <c r="E12" i="3"/>
  <c r="C12" i="3"/>
  <c r="B12" i="3"/>
  <c r="O9" i="3"/>
  <c r="O6" i="3"/>
  <c r="N20" i="2"/>
  <c r="O22" i="2"/>
  <c r="M22" i="2"/>
  <c r="L22" i="2"/>
  <c r="K22" i="2"/>
  <c r="J22" i="2"/>
  <c r="I22" i="2"/>
  <c r="H22" i="2"/>
  <c r="G22" i="2"/>
  <c r="F22" i="2"/>
  <c r="E22" i="2"/>
  <c r="D22" i="2"/>
  <c r="C22" i="2"/>
  <c r="O9" i="2"/>
  <c r="N8" i="2"/>
  <c r="B9" i="2"/>
  <c r="N11" i="2"/>
  <c r="N10" i="2"/>
  <c r="M12" i="2"/>
  <c r="L12" i="2"/>
  <c r="L15" i="2" s="1"/>
  <c r="K12" i="2"/>
  <c r="K15" i="2" s="1"/>
  <c r="J12" i="2"/>
  <c r="I12" i="2"/>
  <c r="H12" i="2"/>
  <c r="H15" i="2" s="1"/>
  <c r="G12" i="2"/>
  <c r="G15" i="2" s="1"/>
  <c r="F12" i="2"/>
  <c r="E12" i="2"/>
  <c r="E15" i="2" s="1"/>
  <c r="D12" i="2"/>
  <c r="D15" i="2" s="1"/>
  <c r="C12" i="2"/>
  <c r="C15" i="2" s="1"/>
  <c r="B12" i="2"/>
  <c r="M15" i="2"/>
  <c r="B6" i="2"/>
  <c r="N24" i="2"/>
  <c r="N18" i="2"/>
  <c r="N17" i="2"/>
  <c r="N14" i="2"/>
  <c r="N13" i="2"/>
  <c r="O6" i="2"/>
  <c r="O12" i="2"/>
  <c r="D12" i="1"/>
  <c r="N7" i="2"/>
  <c r="N9" i="3"/>
  <c r="Q12" i="3" l="1"/>
  <c r="I15" i="3"/>
  <c r="D34" i="1"/>
  <c r="N12" i="3"/>
  <c r="K15" i="3"/>
  <c r="G15" i="3"/>
  <c r="E15" i="3"/>
  <c r="L15" i="3"/>
  <c r="M15" i="3"/>
  <c r="C15" i="3"/>
  <c r="Q16" i="3"/>
  <c r="Q8" i="2"/>
  <c r="F15" i="2"/>
  <c r="Q15" i="2" s="1"/>
  <c r="N19" i="2"/>
  <c r="N16" i="3"/>
  <c r="J15" i="3"/>
  <c r="D15" i="3"/>
  <c r="F15" i="3"/>
  <c r="H15" i="3"/>
  <c r="N17" i="3"/>
  <c r="B15" i="3"/>
  <c r="N16" i="2"/>
  <c r="D25" i="2"/>
  <c r="F25" i="2"/>
  <c r="H25" i="2"/>
  <c r="L25" i="2"/>
  <c r="N12" i="2"/>
  <c r="E25" i="2"/>
  <c r="I25" i="2"/>
  <c r="G25" i="2"/>
  <c r="K25" i="2"/>
  <c r="I15" i="2"/>
  <c r="J15" i="2"/>
  <c r="N9" i="2"/>
  <c r="J25" i="2"/>
  <c r="C25" i="2"/>
  <c r="B15" i="2"/>
  <c r="M25" i="2"/>
  <c r="N6" i="2"/>
  <c r="O15" i="2"/>
  <c r="N15" i="3" l="1"/>
  <c r="N15" i="2"/>
  <c r="N23" i="2"/>
  <c r="N26" i="2"/>
  <c r="B22" i="2"/>
  <c r="N22" i="2" s="1"/>
  <c r="B25" i="2" l="1"/>
  <c r="N25" i="2" s="1"/>
</calcChain>
</file>

<file path=xl/sharedStrings.xml><?xml version="1.0" encoding="utf-8"?>
<sst xmlns="http://schemas.openxmlformats.org/spreadsheetml/2006/main" count="123" uniqueCount="84">
  <si>
    <t>№ з/п</t>
  </si>
  <si>
    <t>Показники</t>
  </si>
  <si>
    <t>населення</t>
  </si>
  <si>
    <t>бюджетних установ</t>
  </si>
  <si>
    <t>інших споживачів</t>
  </si>
  <si>
    <t>Пропуск стоків через очисні споруди</t>
  </si>
  <si>
    <t>у тому числі біологічна очистка стоків</t>
  </si>
  <si>
    <t>8.1</t>
  </si>
  <si>
    <t>РІЧНИЙ ПЛАН</t>
  </si>
  <si>
    <t>ліцензованої діяльності з централізованого водопостачання та водовідведення</t>
  </si>
  <si>
    <t>6</t>
  </si>
  <si>
    <t>ПЛАН</t>
  </si>
  <si>
    <t>тис. куб. м.</t>
  </si>
  <si>
    <t>Споживачі</t>
  </si>
  <si>
    <t>Всього</t>
  </si>
  <si>
    <t>Бюджетні установи</t>
  </si>
  <si>
    <t>Населення</t>
  </si>
  <si>
    <t>Піднято води, всього, в тому числі:</t>
  </si>
  <si>
    <t>населення (підземн водозабір)</t>
  </si>
  <si>
    <t>населення (поверхн водозабір)</t>
  </si>
  <si>
    <t>підземний водозабір</t>
  </si>
  <si>
    <t>Всього піднято води, в т. ч.</t>
  </si>
  <si>
    <t>поверхневий водозабір</t>
  </si>
  <si>
    <t>Витрати води на технологічні та господарські потреби, всього, в т. ч.</t>
  </si>
  <si>
    <t>6.1</t>
  </si>
  <si>
    <t>6.2</t>
  </si>
  <si>
    <t>передбачено діючим тарифом</t>
  </si>
  <si>
    <t>5</t>
  </si>
  <si>
    <t>6.3</t>
  </si>
  <si>
    <t>8.2</t>
  </si>
  <si>
    <t>8.3</t>
  </si>
  <si>
    <t>інших споживачів, в т.ч.</t>
  </si>
  <si>
    <t>підприємства (поверхневий водозабір)</t>
  </si>
  <si>
    <t>підприємства (підземний водозабір)</t>
  </si>
  <si>
    <t>Подано води в мережу</t>
  </si>
  <si>
    <t>піднято води (свердловини, шахтні колодязі)</t>
  </si>
  <si>
    <t xml:space="preserve">населення , всього, в т. ч. </t>
  </si>
  <si>
    <t>ВОДОПОСТАЧАННЯ</t>
  </si>
  <si>
    <t>ВОДОВІДВЕДЕННЯ</t>
  </si>
  <si>
    <t xml:space="preserve">Населення всього, в т. ч. </t>
  </si>
  <si>
    <t>поверхневий  водозабір</t>
  </si>
  <si>
    <t>підземний  водозабір</t>
  </si>
  <si>
    <t>Всього планова  реалізація</t>
  </si>
  <si>
    <t xml:space="preserve">Втрати при транспортуванні  всього, в т. ч. </t>
  </si>
  <si>
    <t>Витрати на технолог. потреби всього, в т. ч.</t>
  </si>
  <si>
    <t xml:space="preserve">Підприємства всього, в т.ч. </t>
  </si>
  <si>
    <t xml:space="preserve">Бюджетні установи </t>
  </si>
  <si>
    <t>І</t>
  </si>
  <si>
    <t>ІІ</t>
  </si>
  <si>
    <t>ІІІ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</si>
  <si>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</si>
  <si>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</si>
  <si>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</si>
  <si>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</si>
  <si>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</si>
  <si>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</si>
  <si>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</si>
  <si>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</si>
  <si>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</si>
  <si>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надання послуг з централізованого водопостачання в натуральних показниках</t>
  </si>
  <si>
    <t>надання послуг з централізованого  водовідведення в натуральних показниках</t>
  </si>
  <si>
    <t>централізоване</t>
  </si>
  <si>
    <t>вивезення РПВ</t>
  </si>
  <si>
    <t>Витрати води на технологічні та господарські потреби після ІІІ підйому (поверхневий водозабір), бювет (підземний водозабір) у т. ч.  на потреби:</t>
  </si>
  <si>
    <t xml:space="preserve">Реалізація води всього, в т. ч. </t>
  </si>
  <si>
    <t>Витрати на технологічні та  господарські потреби після ІІІ підйому (поверхневий водозабір), бювет (підземний водозабір), в т.ч.</t>
  </si>
  <si>
    <t>Підприємства, всього, в т.ч.</t>
  </si>
  <si>
    <t>Загальний обсяг централізованого  водовідведення, в т. ч.</t>
  </si>
  <si>
    <t>9</t>
  </si>
  <si>
    <t>Послуги з поводження з РПВ (прийом стоків)</t>
  </si>
  <si>
    <t>каналізаційного госп-ва (поверхн)</t>
  </si>
  <si>
    <t xml:space="preserve">                          Головний економіст                                                                                                        Ріта Філіпенко</t>
  </si>
  <si>
    <t xml:space="preserve">                         Головний економіст                                                                                       Ріта Філіпенко</t>
  </si>
  <si>
    <t>піднято води насосними станціями (І підйом)</t>
  </si>
  <si>
    <t>План на 2026 рік</t>
  </si>
  <si>
    <t xml:space="preserve">Втрати на необліковані витрати води при транспортуванні всього, в т. ч. </t>
  </si>
  <si>
    <t xml:space="preserve">поверхневий водозабір </t>
  </si>
  <si>
    <t xml:space="preserve">Директор                                                                                       Артем СИНЬКО                      </t>
  </si>
  <si>
    <t>Головний економіст                                                                     Ріта Філіпенко</t>
  </si>
  <si>
    <t xml:space="preserve"> КП "Міськводоканал"   Баштанської міської ради на 2026 рік</t>
  </si>
  <si>
    <t>водопровідного госп-ва поверхневий</t>
  </si>
  <si>
    <t xml:space="preserve">водопровідного госп-ва підземний </t>
  </si>
  <si>
    <t>КП "Міськводоканал" Баштанської міської ради  на 2026 рік</t>
  </si>
  <si>
    <t>КП "Міськводоканал"Баштанської міської ради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</si>
</sst>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₽_-;\-* #,##0.00\ _₽_-;_-* &quot;-&quot;??\ _₽_-;_-@_-"/>
    <numFmt numFmtId="165" formatCode="0.0"/>
    <numFmt numFmtId="166" formatCode="_-* #,##0.0_р_._-;\-* #,##0.0_р_._-;_-* &quot;-&quot;?_р_._-;_-@_-"/>
    <numFmt numFmtId="167" formatCode="_-* #,##0.00_р_._-;\-* #,##0.00_р_._-;_-* &quot;-&quot;?_р_._-;_-@_-"/>
    <numFmt numFmtId="168" formatCode="_-* #,##0.000_р_._-;\-* #,##0.000_р_._-;_-* &quot;-&quot;?_р_._-;_-@_-"/>
    <numFmt numFmtId="169" formatCode="_-* #,##0.0\ _₽_-;\-* #,##0.0\ _₽_-;_-* &quot;-&quot;?\ _₽_-;_-@_-"/>
    <numFmt numFmtId="170" formatCode="_-* #,##0.0\ _г_р_н_._-;\-* #,##0.0\ _г_р_н_._-;_-* &quot;-&quot;?\ _г_р_н_._-;_-@_-"/>
    <numFmt numFmtId="171" formatCode="_-* #,##0.000\ _₽_-;\-* #,##0.000\ _₽_-;_-* &quot;-&quot;???\ _₽_-;_-@_-"/>
    <numFmt numFmtId="172" formatCode="_-* #,##0.00\ _г_р_н_._-;\-* #,##0.00\ _г_р_н_._-;_-* &quot;-&quot;?\ _г_р_н_._-;_-@_-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indexed="8"/>
      <name val="Arial"/>
      <family val="2"/>
      <charset val="204"/>
    </font>
    <font>
      <sz val="20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04">
    <xf numFmtId="0" fontId="0" fillId="0" borderId="0" xfId="0"/>
    <xf numFmtId="0" fontId="0" fillId="0" borderId="0" xfId="0" applyBorder="1"/>
    <xf numFmtId="0" fontId="12" fillId="0" borderId="0" xfId="0" applyFont="1"/>
    <xf numFmtId="0" fontId="1" fillId="0" borderId="3" xfId="0" applyFont="1" applyBorder="1" applyAlignment="1">
      <alignment horizontal="justify" vertical="center" wrapText="1"/>
    </xf>
    <xf numFmtId="165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167" fontId="6" fillId="0" borderId="3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165" fontId="8" fillId="0" borderId="3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vertical="center" wrapText="1"/>
    </xf>
    <xf numFmtId="165" fontId="1" fillId="0" borderId="3" xfId="0" applyNumberFormat="1" applyFont="1" applyFill="1" applyBorder="1" applyAlignment="1">
      <alignment vertical="center" wrapText="1"/>
    </xf>
    <xf numFmtId="0" fontId="14" fillId="0" borderId="0" xfId="0" applyFont="1"/>
    <xf numFmtId="0" fontId="6" fillId="3" borderId="3" xfId="0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6" fontId="6" fillId="3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166" fontId="6" fillId="4" borderId="3" xfId="0" applyNumberFormat="1" applyFont="1" applyFill="1" applyBorder="1" applyAlignment="1">
      <alignment horizontal="center" vertical="center" wrapText="1"/>
    </xf>
    <xf numFmtId="167" fontId="6" fillId="3" borderId="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vertical="center" wrapText="1"/>
    </xf>
    <xf numFmtId="167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167" fontId="7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169" fontId="14" fillId="0" borderId="0" xfId="0" applyNumberFormat="1" applyFont="1"/>
    <xf numFmtId="166" fontId="11" fillId="0" borderId="0" xfId="0" applyNumberFormat="1" applyFont="1" applyFill="1" applyBorder="1" applyAlignment="1">
      <alignment horizontal="center" vertical="center" wrapText="1"/>
    </xf>
    <xf numFmtId="166" fontId="11" fillId="2" borderId="0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8" fontId="6" fillId="0" borderId="3" xfId="0" applyNumberFormat="1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164" fontId="0" fillId="0" borderId="0" xfId="0" applyNumberFormat="1"/>
    <xf numFmtId="167" fontId="6" fillId="4" borderId="3" xfId="0" applyNumberFormat="1" applyFont="1" applyFill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168" fontId="7" fillId="3" borderId="3" xfId="0" applyNumberFormat="1" applyFont="1" applyFill="1" applyBorder="1" applyAlignment="1">
      <alignment horizontal="center" vertical="center" wrapText="1"/>
    </xf>
    <xf numFmtId="168" fontId="7" fillId="6" borderId="3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Border="1"/>
    <xf numFmtId="166" fontId="9" fillId="0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170" fontId="20" fillId="0" borderId="0" xfId="0" applyNumberFormat="1" applyFont="1"/>
    <xf numFmtId="0" fontId="20" fillId="0" borderId="0" xfId="0" applyFont="1"/>
    <xf numFmtId="164" fontId="18" fillId="0" borderId="0" xfId="0" applyNumberFormat="1" applyFont="1"/>
    <xf numFmtId="171" fontId="18" fillId="0" borderId="0" xfId="0" applyNumberFormat="1" applyFont="1"/>
    <xf numFmtId="169" fontId="0" fillId="0" borderId="0" xfId="0" applyNumberFormat="1"/>
    <xf numFmtId="171" fontId="0" fillId="0" borderId="0" xfId="0" applyNumberFormat="1"/>
    <xf numFmtId="172" fontId="20" fillId="0" borderId="0" xfId="0" applyNumberFormat="1" applyFont="1"/>
    <xf numFmtId="0" fontId="5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view="pageBreakPreview" topLeftCell="A19" zoomScaleNormal="100" zoomScaleSheetLayoutView="100" workbookViewId="0">
      <selection activeCell="B18" sqref="B18"/>
    </sheetView>
  </sheetViews>
  <sheetFormatPr defaultRowHeight="15" x14ac:dyDescent="0.25"/>
  <cols>
    <col min="1" max="1" width="8.85546875" customWidth="1"/>
    <col min="2" max="2" width="78.140625" customWidth="1"/>
    <col min="3" max="3" width="20.7109375" customWidth="1"/>
    <col min="4" max="4" width="21.28515625" customWidth="1"/>
  </cols>
  <sheetData>
    <row r="1" spans="1:5" ht="0.95" customHeight="1" x14ac:dyDescent="0.25">
      <c r="A1" s="2"/>
      <c r="B1" s="2"/>
      <c r="C1" s="72"/>
      <c r="D1" s="72"/>
    </row>
    <row r="2" spans="1:5" ht="39.6" hidden="1" customHeight="1" x14ac:dyDescent="0.25">
      <c r="A2" s="2"/>
      <c r="B2" s="2"/>
      <c r="C2" s="71"/>
      <c r="D2" s="71"/>
    </row>
    <row r="3" spans="1:5" ht="25.5" x14ac:dyDescent="0.25">
      <c r="A3" s="79" t="s">
        <v>8</v>
      </c>
      <c r="B3" s="79"/>
      <c r="C3" s="79"/>
      <c r="D3" s="79"/>
    </row>
    <row r="4" spans="1:5" ht="20.25" x14ac:dyDescent="0.25">
      <c r="A4" s="80" t="s">
        <v>9</v>
      </c>
      <c r="B4" s="80"/>
      <c r="C4" s="80"/>
      <c r="D4" s="80"/>
    </row>
    <row r="5" spans="1:5" ht="20.25" x14ac:dyDescent="0.25">
      <c r="A5" s="80" t="s">
        <v>79</v>
      </c>
      <c r="B5" s="80"/>
      <c r="C5" s="80"/>
      <c r="D5" s="80"/>
    </row>
    <row r="6" spans="1:5" x14ac:dyDescent="0.25">
      <c r="A6" s="2"/>
      <c r="B6" s="2"/>
      <c r="C6" s="2"/>
      <c r="D6" s="2"/>
    </row>
    <row r="7" spans="1:5" ht="35.1" customHeight="1" x14ac:dyDescent="0.25">
      <c r="A7" s="5" t="s">
        <v>0</v>
      </c>
      <c r="B7" s="5" t="s">
        <v>1</v>
      </c>
      <c r="C7" s="18" t="s">
        <v>26</v>
      </c>
      <c r="D7" s="5" t="s">
        <v>74</v>
      </c>
    </row>
    <row r="8" spans="1:5" ht="28.5" customHeight="1" x14ac:dyDescent="0.25">
      <c r="A8" s="10"/>
      <c r="B8" s="73" t="s">
        <v>37</v>
      </c>
      <c r="C8" s="74"/>
      <c r="D8" s="75"/>
    </row>
    <row r="9" spans="1:5" ht="30.6" customHeight="1" x14ac:dyDescent="0.25">
      <c r="A9" s="76">
        <v>1</v>
      </c>
      <c r="B9" s="70" t="s">
        <v>17</v>
      </c>
      <c r="C9" s="26">
        <v>900</v>
      </c>
      <c r="D9" s="26">
        <v>900</v>
      </c>
      <c r="E9" s="1"/>
    </row>
    <row r="10" spans="1:5" ht="28.5" customHeight="1" x14ac:dyDescent="0.25">
      <c r="A10" s="77"/>
      <c r="B10" s="3" t="s">
        <v>73</v>
      </c>
      <c r="C10" s="4">
        <v>840</v>
      </c>
      <c r="D10" s="30">
        <v>840</v>
      </c>
      <c r="E10" s="1"/>
    </row>
    <row r="11" spans="1:5" ht="26.1" customHeight="1" x14ac:dyDescent="0.25">
      <c r="A11" s="78"/>
      <c r="B11" s="3" t="s">
        <v>35</v>
      </c>
      <c r="C11" s="4">
        <v>60</v>
      </c>
      <c r="D11" s="30">
        <v>60</v>
      </c>
      <c r="E11" s="1"/>
    </row>
    <row r="12" spans="1:5" ht="36" customHeight="1" x14ac:dyDescent="0.25">
      <c r="A12" s="76">
        <v>2</v>
      </c>
      <c r="B12" s="14" t="s">
        <v>23</v>
      </c>
      <c r="C12" s="25">
        <f t="shared" ref="C12" si="0">C13+C14</f>
        <v>83.1</v>
      </c>
      <c r="D12" s="29">
        <f t="shared" ref="D12" si="1">D13+D14</f>
        <v>83.1</v>
      </c>
      <c r="E12" s="1"/>
    </row>
    <row r="13" spans="1:5" ht="24.75" customHeight="1" x14ac:dyDescent="0.25">
      <c r="A13" s="77"/>
      <c r="B13" s="3" t="s">
        <v>22</v>
      </c>
      <c r="C13" s="4">
        <v>81.099999999999994</v>
      </c>
      <c r="D13" s="4">
        <v>81.099999999999994</v>
      </c>
    </row>
    <row r="14" spans="1:5" ht="25.5" customHeight="1" x14ac:dyDescent="0.25">
      <c r="A14" s="78"/>
      <c r="B14" s="3" t="s">
        <v>20</v>
      </c>
      <c r="C14" s="4">
        <v>2</v>
      </c>
      <c r="D14" s="4">
        <v>2</v>
      </c>
    </row>
    <row r="15" spans="1:5" ht="29.25" customHeight="1" x14ac:dyDescent="0.25">
      <c r="A15" s="17">
        <v>3</v>
      </c>
      <c r="B15" s="14" t="s">
        <v>34</v>
      </c>
      <c r="C15" s="25">
        <f t="shared" ref="C15" si="2">C9-C12</f>
        <v>816.9</v>
      </c>
      <c r="D15" s="25">
        <v>816.9</v>
      </c>
    </row>
    <row r="16" spans="1:5" ht="59.45" customHeight="1" x14ac:dyDescent="0.25">
      <c r="A16" s="76">
        <v>4</v>
      </c>
      <c r="B16" s="14" t="s">
        <v>63</v>
      </c>
      <c r="C16" s="25">
        <f t="shared" ref="C16" si="3">C17+C19+C18</f>
        <v>16.2</v>
      </c>
      <c r="D16" s="29">
        <f t="shared" ref="D16" si="4">D17+D19+D18</f>
        <v>16.2</v>
      </c>
    </row>
    <row r="17" spans="1:6" ht="24.75" customHeight="1" x14ac:dyDescent="0.25">
      <c r="A17" s="77"/>
      <c r="B17" s="3" t="s">
        <v>80</v>
      </c>
      <c r="C17" s="4">
        <v>15.9</v>
      </c>
      <c r="D17" s="4">
        <v>15.9</v>
      </c>
    </row>
    <row r="18" spans="1:6" ht="19.5" customHeight="1" x14ac:dyDescent="0.25">
      <c r="A18" s="77"/>
      <c r="B18" s="3" t="s">
        <v>81</v>
      </c>
      <c r="C18" s="4">
        <v>0.2</v>
      </c>
      <c r="D18" s="4">
        <v>0.2</v>
      </c>
    </row>
    <row r="19" spans="1:6" ht="21.75" customHeight="1" x14ac:dyDescent="0.25">
      <c r="A19" s="78"/>
      <c r="B19" s="3" t="s">
        <v>70</v>
      </c>
      <c r="C19" s="4">
        <v>0.1</v>
      </c>
      <c r="D19" s="4">
        <v>0.1</v>
      </c>
    </row>
    <row r="20" spans="1:6" ht="37.5" customHeight="1" x14ac:dyDescent="0.25">
      <c r="A20" s="83" t="s">
        <v>27</v>
      </c>
      <c r="B20" s="14" t="s">
        <v>75</v>
      </c>
      <c r="C20" s="25">
        <f t="shared" ref="C20" si="5">C21+C22</f>
        <v>159.9</v>
      </c>
      <c r="D20" s="29">
        <v>159.9</v>
      </c>
    </row>
    <row r="21" spans="1:6" ht="25.5" customHeight="1" x14ac:dyDescent="0.25">
      <c r="A21" s="84"/>
      <c r="B21" s="3" t="s">
        <v>76</v>
      </c>
      <c r="C21" s="4">
        <v>150.5</v>
      </c>
      <c r="D21" s="4">
        <v>150.5</v>
      </c>
    </row>
    <row r="22" spans="1:6" ht="25.5" customHeight="1" x14ac:dyDescent="0.25">
      <c r="A22" s="85"/>
      <c r="B22" s="3" t="s">
        <v>20</v>
      </c>
      <c r="C22" s="4">
        <v>9.4</v>
      </c>
      <c r="D22" s="4">
        <v>9.4</v>
      </c>
    </row>
    <row r="23" spans="1:6" ht="24.6" customHeight="1" x14ac:dyDescent="0.25">
      <c r="A23" s="16" t="s">
        <v>10</v>
      </c>
      <c r="B23" s="14" t="s">
        <v>64</v>
      </c>
      <c r="C23" s="25">
        <f t="shared" ref="C23:D23" si="6">C25+C27+C30+C26</f>
        <v>640.7600000000001</v>
      </c>
      <c r="D23" s="25">
        <f t="shared" si="6"/>
        <v>640.80000000000007</v>
      </c>
      <c r="E23" s="58"/>
    </row>
    <row r="24" spans="1:6" ht="20.45" customHeight="1" x14ac:dyDescent="0.25">
      <c r="A24" s="86" t="s">
        <v>24</v>
      </c>
      <c r="B24" s="14" t="s">
        <v>36</v>
      </c>
      <c r="C24" s="7">
        <f t="shared" ref="C24:D24" si="7">C25+C26</f>
        <v>431.20000000000005</v>
      </c>
      <c r="D24" s="7">
        <f t="shared" si="7"/>
        <v>431.20000000000005</v>
      </c>
    </row>
    <row r="25" spans="1:6" ht="26.25" customHeight="1" x14ac:dyDescent="0.25">
      <c r="A25" s="87"/>
      <c r="B25" s="3" t="s">
        <v>19</v>
      </c>
      <c r="C25" s="4">
        <v>386.1</v>
      </c>
      <c r="D25" s="30">
        <v>386.1</v>
      </c>
      <c r="E25" s="1"/>
      <c r="F25" s="1"/>
    </row>
    <row r="26" spans="1:6" ht="24" customHeight="1" x14ac:dyDescent="0.25">
      <c r="A26" s="88"/>
      <c r="B26" s="3" t="s">
        <v>18</v>
      </c>
      <c r="C26" s="4">
        <v>45.1</v>
      </c>
      <c r="D26" s="30">
        <v>45.1</v>
      </c>
      <c r="E26" s="1"/>
      <c r="F26" s="1"/>
    </row>
    <row r="27" spans="1:6" ht="21" customHeight="1" x14ac:dyDescent="0.25">
      <c r="A27" s="86" t="s">
        <v>25</v>
      </c>
      <c r="B27" s="14" t="s">
        <v>3</v>
      </c>
      <c r="C27" s="7">
        <f t="shared" ref="C27" si="8">C28+C29</f>
        <v>21.16</v>
      </c>
      <c r="D27" s="39">
        <v>21.2</v>
      </c>
      <c r="E27" s="1"/>
      <c r="F27" s="1"/>
    </row>
    <row r="28" spans="1:6" ht="24.95" customHeight="1" x14ac:dyDescent="0.25">
      <c r="A28" s="87"/>
      <c r="B28" s="3" t="s">
        <v>32</v>
      </c>
      <c r="C28" s="4">
        <v>20.3</v>
      </c>
      <c r="D28" s="30">
        <v>20.3</v>
      </c>
      <c r="E28" s="1"/>
      <c r="F28" s="1"/>
    </row>
    <row r="29" spans="1:6" ht="25.5" customHeight="1" x14ac:dyDescent="0.25">
      <c r="A29" s="88"/>
      <c r="B29" s="3" t="s">
        <v>33</v>
      </c>
      <c r="C29" s="4">
        <v>0.86</v>
      </c>
      <c r="D29" s="30">
        <v>0.9</v>
      </c>
      <c r="E29" s="1"/>
      <c r="F29" s="1"/>
    </row>
    <row r="30" spans="1:6" ht="25.5" customHeight="1" x14ac:dyDescent="0.25">
      <c r="A30" s="86" t="s">
        <v>28</v>
      </c>
      <c r="B30" s="14" t="s">
        <v>31</v>
      </c>
      <c r="C30" s="7">
        <f t="shared" ref="C30" si="9">C31+C32</f>
        <v>188.4</v>
      </c>
      <c r="D30" s="39">
        <v>188.4</v>
      </c>
      <c r="E30" s="1"/>
      <c r="F30" s="1"/>
    </row>
    <row r="31" spans="1:6" ht="24" customHeight="1" x14ac:dyDescent="0.25">
      <c r="A31" s="87"/>
      <c r="B31" s="3" t="s">
        <v>32</v>
      </c>
      <c r="C31" s="4">
        <v>186.9</v>
      </c>
      <c r="D31" s="30">
        <v>186.9</v>
      </c>
      <c r="E31" s="1"/>
      <c r="F31" s="1"/>
    </row>
    <row r="32" spans="1:6" ht="24" customHeight="1" x14ac:dyDescent="0.25">
      <c r="A32" s="88"/>
      <c r="B32" s="3" t="s">
        <v>33</v>
      </c>
      <c r="C32" s="4">
        <v>1.5</v>
      </c>
      <c r="D32" s="30">
        <v>1.5</v>
      </c>
      <c r="E32" s="1"/>
      <c r="F32" s="1"/>
    </row>
    <row r="33" spans="1:6" ht="24" customHeight="1" x14ac:dyDescent="0.25">
      <c r="A33" s="91" t="s">
        <v>38</v>
      </c>
      <c r="B33" s="92"/>
      <c r="C33" s="92"/>
      <c r="D33" s="93"/>
      <c r="E33" s="1"/>
      <c r="F33" s="1"/>
    </row>
    <row r="34" spans="1:6" ht="27" customHeight="1" x14ac:dyDescent="0.25">
      <c r="A34" s="89">
        <v>7</v>
      </c>
      <c r="B34" s="14" t="s">
        <v>5</v>
      </c>
      <c r="C34" s="25">
        <f>C36+C40</f>
        <v>169.7</v>
      </c>
      <c r="D34" s="29">
        <f>D36+D40</f>
        <v>169.7</v>
      </c>
      <c r="E34" s="1"/>
      <c r="F34" s="1"/>
    </row>
    <row r="35" spans="1:6" ht="24" customHeight="1" x14ac:dyDescent="0.25">
      <c r="A35" s="90"/>
      <c r="B35" s="3" t="s">
        <v>6</v>
      </c>
      <c r="C35" s="4">
        <v>169.7</v>
      </c>
      <c r="D35" s="30">
        <v>169.7</v>
      </c>
      <c r="E35" s="1"/>
      <c r="F35" s="1"/>
    </row>
    <row r="36" spans="1:6" ht="27.95" customHeight="1" x14ac:dyDescent="0.25">
      <c r="A36" s="15">
        <v>8</v>
      </c>
      <c r="B36" s="14" t="s">
        <v>67</v>
      </c>
      <c r="C36" s="25">
        <f>C37+C38+C39</f>
        <v>168.2</v>
      </c>
      <c r="D36" s="25">
        <f>D37+D38+D39</f>
        <v>168.2</v>
      </c>
      <c r="E36" s="1"/>
      <c r="F36" s="1"/>
    </row>
    <row r="37" spans="1:6" ht="24.6" customHeight="1" x14ac:dyDescent="0.25">
      <c r="A37" s="6" t="s">
        <v>7</v>
      </c>
      <c r="B37" s="3" t="s">
        <v>2</v>
      </c>
      <c r="C37" s="4">
        <v>82.5</v>
      </c>
      <c r="D37" s="4">
        <v>82.5</v>
      </c>
      <c r="E37" s="1"/>
      <c r="F37" s="1"/>
    </row>
    <row r="38" spans="1:6" ht="21" customHeight="1" x14ac:dyDescent="0.25">
      <c r="A38" s="6" t="s">
        <v>29</v>
      </c>
      <c r="B38" s="3" t="s">
        <v>3</v>
      </c>
      <c r="C38" s="4">
        <v>13</v>
      </c>
      <c r="D38" s="4">
        <v>13</v>
      </c>
      <c r="E38" s="1"/>
      <c r="F38" s="1"/>
    </row>
    <row r="39" spans="1:6" ht="27" customHeight="1" x14ac:dyDescent="0.25">
      <c r="A39" s="6" t="s">
        <v>30</v>
      </c>
      <c r="B39" s="3" t="s">
        <v>4</v>
      </c>
      <c r="C39" s="4">
        <v>72.7</v>
      </c>
      <c r="D39" s="4">
        <v>72.7</v>
      </c>
      <c r="E39" s="1"/>
      <c r="F39" s="1"/>
    </row>
    <row r="40" spans="1:6" ht="26.45" customHeight="1" x14ac:dyDescent="0.25">
      <c r="A40" s="16" t="s">
        <v>68</v>
      </c>
      <c r="B40" s="14" t="s">
        <v>69</v>
      </c>
      <c r="C40" s="7">
        <v>1.5</v>
      </c>
      <c r="D40" s="7">
        <v>1.5</v>
      </c>
      <c r="E40" s="1"/>
      <c r="F40" s="1"/>
    </row>
    <row r="41" spans="1:6" ht="11.1" customHeight="1" x14ac:dyDescent="0.25">
      <c r="A41" s="8"/>
      <c r="B41" s="9"/>
      <c r="C41" s="9"/>
      <c r="D41" s="9"/>
    </row>
    <row r="42" spans="1:6" ht="23.1" customHeight="1" x14ac:dyDescent="0.25">
      <c r="A42" s="13"/>
      <c r="B42" s="82" t="s">
        <v>77</v>
      </c>
      <c r="C42" s="82"/>
      <c r="D42" s="82"/>
    </row>
    <row r="43" spans="1:6" ht="21" customHeight="1" x14ac:dyDescent="0.25">
      <c r="A43" s="11"/>
      <c r="B43" s="11"/>
      <c r="C43" s="11"/>
      <c r="D43" s="11"/>
    </row>
    <row r="44" spans="1:6" ht="28.5" customHeight="1" x14ac:dyDescent="0.25">
      <c r="A44" s="12"/>
      <c r="B44" s="81" t="s">
        <v>78</v>
      </c>
      <c r="C44" s="81"/>
      <c r="D44" s="81"/>
    </row>
  </sheetData>
  <mergeCells count="17">
    <mergeCell ref="B44:D44"/>
    <mergeCell ref="B42:D42"/>
    <mergeCell ref="A12:A14"/>
    <mergeCell ref="A16:A19"/>
    <mergeCell ref="A20:A22"/>
    <mergeCell ref="A24:A26"/>
    <mergeCell ref="A30:A32"/>
    <mergeCell ref="A34:A35"/>
    <mergeCell ref="A33:D33"/>
    <mergeCell ref="A27:A29"/>
    <mergeCell ref="C2:D2"/>
    <mergeCell ref="C1:D1"/>
    <mergeCell ref="B8:D8"/>
    <mergeCell ref="A9:A11"/>
    <mergeCell ref="A3:D3"/>
    <mergeCell ref="A4:D4"/>
    <mergeCell ref="A5:D5"/>
  </mergeCells>
  <phoneticPr fontId="0" type="noConversion"/>
  <pageMargins left="0.7" right="0.7" top="0.75" bottom="0.75" header="0.3" footer="0.3"/>
  <pageSetup paperSize="9" scale="67" fitToHeight="0" orientation="portrait" horizontalDpi="360" verticalDpi="360" r:id="rId1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view="pageBreakPreview" topLeftCell="A3" zoomScaleNormal="100" zoomScaleSheetLayoutView="100" workbookViewId="0">
      <selection activeCell="A3" sqref="A3:N3"/>
    </sheetView>
  </sheetViews>
  <sheetFormatPr defaultRowHeight="15" x14ac:dyDescent="0.25"/>
  <cols>
    <col min="1" max="1" width="73.85546875" customWidth="1"/>
    <col min="2" max="2" width="15.85546875" bestFit="1" customWidth="1"/>
    <col min="3" max="3" width="13.5703125" bestFit="1" customWidth="1"/>
    <col min="4" max="4" width="11.7109375" bestFit="1" customWidth="1"/>
    <col min="5" max="5" width="13.5703125" customWidth="1"/>
    <col min="6" max="6" width="11.7109375" bestFit="1" customWidth="1"/>
    <col min="7" max="7" width="11.140625" customWidth="1"/>
    <col min="8" max="8" width="13.28515625" customWidth="1"/>
    <col min="9" max="9" width="13.7109375" customWidth="1"/>
    <col min="10" max="11" width="11.7109375" bestFit="1" customWidth="1"/>
    <col min="12" max="12" width="13.5703125" bestFit="1" customWidth="1"/>
    <col min="13" max="13" width="11.7109375" bestFit="1" customWidth="1"/>
    <col min="14" max="14" width="19.7109375" customWidth="1"/>
    <col min="15" max="15" width="13.5703125" bestFit="1" customWidth="1"/>
    <col min="17" max="17" width="20" customWidth="1"/>
  </cols>
  <sheetData>
    <row r="1" spans="1:17" x14ac:dyDescent="0.25">
      <c r="A1" s="96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7" ht="24" customHeight="1" x14ac:dyDescent="0.25">
      <c r="A2" s="96" t="s">
        <v>59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7" ht="23.25" customHeight="1" x14ac:dyDescent="0.25">
      <c r="A3" s="96" t="s">
        <v>82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7" x14ac:dyDescent="0.25">
      <c r="A4" s="1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98" t="s">
        <v>12</v>
      </c>
      <c r="N4" s="98"/>
    </row>
    <row r="5" spans="1:17" ht="23.25" customHeight="1" x14ac:dyDescent="0.25">
      <c r="A5" s="20" t="s">
        <v>13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55</v>
      </c>
      <c r="K5" s="21" t="s">
        <v>56</v>
      </c>
      <c r="L5" s="21" t="s">
        <v>57</v>
      </c>
      <c r="M5" s="21" t="s">
        <v>58</v>
      </c>
      <c r="N5" s="21" t="s">
        <v>14</v>
      </c>
    </row>
    <row r="6" spans="1:17" ht="39.75" customHeight="1" x14ac:dyDescent="0.35">
      <c r="A6" s="32" t="s">
        <v>45</v>
      </c>
      <c r="B6" s="33">
        <f>B7+B8</f>
        <v>14.9</v>
      </c>
      <c r="C6" s="33">
        <f t="shared" ref="C6:M6" si="0">C7+C8</f>
        <v>15.1</v>
      </c>
      <c r="D6" s="33">
        <f t="shared" si="0"/>
        <v>15.1</v>
      </c>
      <c r="E6" s="33">
        <f t="shared" si="0"/>
        <v>16.100000000000001</v>
      </c>
      <c r="F6" s="33">
        <f t="shared" si="0"/>
        <v>16.7</v>
      </c>
      <c r="G6" s="33">
        <f t="shared" si="0"/>
        <v>16.7</v>
      </c>
      <c r="H6" s="33">
        <f t="shared" si="0"/>
        <v>16.7</v>
      </c>
      <c r="I6" s="33">
        <f t="shared" si="0"/>
        <v>16.100000000000001</v>
      </c>
      <c r="J6" s="33">
        <f t="shared" si="0"/>
        <v>15.7</v>
      </c>
      <c r="K6" s="33">
        <f t="shared" si="0"/>
        <v>15.1</v>
      </c>
      <c r="L6" s="33">
        <f t="shared" si="0"/>
        <v>15.1</v>
      </c>
      <c r="M6" s="33">
        <f t="shared" si="0"/>
        <v>15.1</v>
      </c>
      <c r="N6" s="34">
        <f>SUM(B6:M6)</f>
        <v>188.39999999999998</v>
      </c>
      <c r="O6" s="46">
        <f>O7+O8</f>
        <v>222.9</v>
      </c>
    </row>
    <row r="7" spans="1:17" ht="39.75" customHeight="1" x14ac:dyDescent="0.25">
      <c r="A7" s="28" t="s">
        <v>22</v>
      </c>
      <c r="B7" s="23">
        <v>14.8</v>
      </c>
      <c r="C7" s="23">
        <v>15</v>
      </c>
      <c r="D7" s="23">
        <v>15</v>
      </c>
      <c r="E7" s="23">
        <v>16</v>
      </c>
      <c r="F7" s="23">
        <v>16.5</v>
      </c>
      <c r="G7" s="23">
        <v>16.5</v>
      </c>
      <c r="H7" s="23">
        <v>16.5</v>
      </c>
      <c r="I7" s="23">
        <v>16</v>
      </c>
      <c r="J7" s="23">
        <v>15.6</v>
      </c>
      <c r="K7" s="23">
        <v>15</v>
      </c>
      <c r="L7" s="23">
        <v>15</v>
      </c>
      <c r="M7" s="23">
        <v>15</v>
      </c>
      <c r="N7" s="22">
        <f>SUM(B7:M7)</f>
        <v>186.9</v>
      </c>
      <c r="O7" s="47">
        <v>222.5</v>
      </c>
      <c r="P7" s="1"/>
    </row>
    <row r="8" spans="1:17" ht="39.75" customHeight="1" x14ac:dyDescent="0.4">
      <c r="A8" s="28" t="s">
        <v>20</v>
      </c>
      <c r="B8" s="22">
        <v>0.1</v>
      </c>
      <c r="C8" s="22">
        <v>0.1</v>
      </c>
      <c r="D8" s="22">
        <v>0.1</v>
      </c>
      <c r="E8" s="22">
        <v>0.1</v>
      </c>
      <c r="F8" s="22">
        <v>0.2</v>
      </c>
      <c r="G8" s="22">
        <v>0.2</v>
      </c>
      <c r="H8" s="22">
        <v>0.2</v>
      </c>
      <c r="I8" s="22">
        <v>0.1</v>
      </c>
      <c r="J8" s="22">
        <v>0.1</v>
      </c>
      <c r="K8" s="22">
        <v>0.1</v>
      </c>
      <c r="L8" s="22">
        <v>0.1</v>
      </c>
      <c r="M8" s="22">
        <v>0.1</v>
      </c>
      <c r="N8" s="22">
        <f>SUM(B8:M8)</f>
        <v>1.5000000000000004</v>
      </c>
      <c r="O8" s="48">
        <v>0.4</v>
      </c>
      <c r="P8" s="1"/>
      <c r="Q8" s="65">
        <f>B12+C12+D12+E12+F12+G12</f>
        <v>215.4</v>
      </c>
    </row>
    <row r="9" spans="1:17" ht="43.5" customHeight="1" x14ac:dyDescent="0.25">
      <c r="A9" s="32" t="s">
        <v>46</v>
      </c>
      <c r="B9" s="38">
        <f>B10+B11</f>
        <v>1.6500000000000001</v>
      </c>
      <c r="C9" s="38">
        <f t="shared" ref="C9:M9" si="1">C10+C11</f>
        <v>1.75</v>
      </c>
      <c r="D9" s="38">
        <f t="shared" si="1"/>
        <v>1.75</v>
      </c>
      <c r="E9" s="38">
        <f t="shared" si="1"/>
        <v>1.8</v>
      </c>
      <c r="F9" s="38">
        <f t="shared" si="1"/>
        <v>1.8</v>
      </c>
      <c r="G9" s="38">
        <f t="shared" si="1"/>
        <v>1.75</v>
      </c>
      <c r="H9" s="38">
        <f t="shared" si="1"/>
        <v>1.75</v>
      </c>
      <c r="I9" s="38">
        <f t="shared" si="1"/>
        <v>1.75</v>
      </c>
      <c r="J9" s="38">
        <f t="shared" si="1"/>
        <v>1.8</v>
      </c>
      <c r="K9" s="38">
        <f t="shared" si="1"/>
        <v>1.8</v>
      </c>
      <c r="L9" s="38">
        <f t="shared" si="1"/>
        <v>1.8</v>
      </c>
      <c r="M9" s="38">
        <f t="shared" si="1"/>
        <v>1.8</v>
      </c>
      <c r="N9" s="38">
        <f t="shared" ref="N9:N27" si="2">SUM(B9:M9)</f>
        <v>21.200000000000003</v>
      </c>
      <c r="O9" s="47">
        <f>O10+O11</f>
        <v>21.2</v>
      </c>
      <c r="P9" s="1"/>
    </row>
    <row r="10" spans="1:17" ht="31.5" customHeight="1" x14ac:dyDescent="0.25">
      <c r="A10" s="28" t="s">
        <v>22</v>
      </c>
      <c r="B10" s="22">
        <v>1.6</v>
      </c>
      <c r="C10" s="22">
        <v>1.7</v>
      </c>
      <c r="D10" s="22">
        <v>1.7</v>
      </c>
      <c r="E10" s="22">
        <v>1.7</v>
      </c>
      <c r="F10" s="22">
        <v>1.7</v>
      </c>
      <c r="G10" s="22">
        <v>1.7</v>
      </c>
      <c r="H10" s="22">
        <v>1.7</v>
      </c>
      <c r="I10" s="22">
        <v>1.7</v>
      </c>
      <c r="J10" s="22">
        <v>1.7</v>
      </c>
      <c r="K10" s="22">
        <v>1.7</v>
      </c>
      <c r="L10" s="22">
        <v>1.7</v>
      </c>
      <c r="M10" s="22">
        <v>1.7</v>
      </c>
      <c r="N10" s="22">
        <f t="shared" si="2"/>
        <v>20.299999999999997</v>
      </c>
      <c r="O10" s="47">
        <v>20.3</v>
      </c>
      <c r="P10" s="1"/>
    </row>
    <row r="11" spans="1:17" ht="33.75" customHeight="1" x14ac:dyDescent="0.25">
      <c r="A11" s="28" t="s">
        <v>20</v>
      </c>
      <c r="B11" s="22">
        <v>0.05</v>
      </c>
      <c r="C11" s="22">
        <v>0.05</v>
      </c>
      <c r="D11" s="22">
        <v>0.05</v>
      </c>
      <c r="E11" s="22">
        <v>0.1</v>
      </c>
      <c r="F11" s="22">
        <v>0.1</v>
      </c>
      <c r="G11" s="22">
        <v>0.05</v>
      </c>
      <c r="H11" s="22">
        <v>0.05</v>
      </c>
      <c r="I11" s="22">
        <v>0.05</v>
      </c>
      <c r="J11" s="22">
        <v>0.1</v>
      </c>
      <c r="K11" s="22">
        <v>0.1</v>
      </c>
      <c r="L11" s="22">
        <v>0.1</v>
      </c>
      <c r="M11" s="22">
        <v>0.1</v>
      </c>
      <c r="N11" s="22">
        <f t="shared" si="2"/>
        <v>0.89999999999999991</v>
      </c>
      <c r="O11" s="48">
        <v>0.9</v>
      </c>
      <c r="P11" s="1"/>
    </row>
    <row r="12" spans="1:17" ht="33.75" customHeight="1" x14ac:dyDescent="0.25">
      <c r="A12" s="32" t="s">
        <v>39</v>
      </c>
      <c r="B12" s="35">
        <f>B13+B14</f>
        <v>35.800000000000004</v>
      </c>
      <c r="C12" s="35">
        <f t="shared" ref="C12:M12" si="3">C13+C14</f>
        <v>35.800000000000004</v>
      </c>
      <c r="D12" s="35">
        <f t="shared" si="3"/>
        <v>35.800000000000004</v>
      </c>
      <c r="E12" s="35">
        <f t="shared" si="3"/>
        <v>36</v>
      </c>
      <c r="F12" s="35">
        <f t="shared" si="3"/>
        <v>36</v>
      </c>
      <c r="G12" s="35">
        <f t="shared" si="3"/>
        <v>36</v>
      </c>
      <c r="H12" s="35">
        <f t="shared" si="3"/>
        <v>36</v>
      </c>
      <c r="I12" s="35">
        <f t="shared" si="3"/>
        <v>36</v>
      </c>
      <c r="J12" s="35">
        <f t="shared" si="3"/>
        <v>36</v>
      </c>
      <c r="K12" s="35">
        <f t="shared" si="3"/>
        <v>36</v>
      </c>
      <c r="L12" s="35">
        <f t="shared" si="3"/>
        <v>35.900000000000006</v>
      </c>
      <c r="M12" s="35">
        <f t="shared" si="3"/>
        <v>35.900000000000006</v>
      </c>
      <c r="N12" s="38">
        <f t="shared" si="2"/>
        <v>431.19999999999993</v>
      </c>
      <c r="O12" s="47">
        <f>O13+O14</f>
        <v>437.3</v>
      </c>
      <c r="P12" s="1"/>
    </row>
    <row r="13" spans="1:17" ht="25.5" customHeight="1" x14ac:dyDescent="0.25">
      <c r="A13" s="28" t="s">
        <v>40</v>
      </c>
      <c r="B13" s="23">
        <v>32.1</v>
      </c>
      <c r="C13" s="23">
        <v>32.1</v>
      </c>
      <c r="D13" s="23">
        <v>32.1</v>
      </c>
      <c r="E13" s="23">
        <v>32.200000000000003</v>
      </c>
      <c r="F13" s="23">
        <v>32.200000000000003</v>
      </c>
      <c r="G13" s="23">
        <v>32.200000000000003</v>
      </c>
      <c r="H13" s="23">
        <v>32.200000000000003</v>
      </c>
      <c r="I13" s="23">
        <v>32.200000000000003</v>
      </c>
      <c r="J13" s="23">
        <v>32.200000000000003</v>
      </c>
      <c r="K13" s="23">
        <v>32.200000000000003</v>
      </c>
      <c r="L13" s="23">
        <v>32.200000000000003</v>
      </c>
      <c r="M13" s="23">
        <v>32.200000000000003</v>
      </c>
      <c r="N13" s="22">
        <f t="shared" si="2"/>
        <v>386.09999999999991</v>
      </c>
      <c r="O13" s="47">
        <v>392.2</v>
      </c>
      <c r="P13" s="1"/>
    </row>
    <row r="14" spans="1:17" ht="31.5" customHeight="1" x14ac:dyDescent="0.25">
      <c r="A14" s="28" t="s">
        <v>41</v>
      </c>
      <c r="B14" s="23">
        <v>3.7</v>
      </c>
      <c r="C14" s="23">
        <v>3.7</v>
      </c>
      <c r="D14" s="23">
        <v>3.7</v>
      </c>
      <c r="E14" s="23">
        <v>3.8</v>
      </c>
      <c r="F14" s="23">
        <v>3.8</v>
      </c>
      <c r="G14" s="23">
        <v>3.8</v>
      </c>
      <c r="H14" s="23">
        <v>3.8</v>
      </c>
      <c r="I14" s="23">
        <v>3.8</v>
      </c>
      <c r="J14" s="23">
        <v>3.8</v>
      </c>
      <c r="K14" s="23">
        <v>3.8</v>
      </c>
      <c r="L14" s="23">
        <v>3.7</v>
      </c>
      <c r="M14" s="23">
        <v>3.7</v>
      </c>
      <c r="N14" s="22">
        <f t="shared" si="2"/>
        <v>45.100000000000009</v>
      </c>
      <c r="O14" s="48">
        <v>45.1</v>
      </c>
      <c r="P14" s="1"/>
    </row>
    <row r="15" spans="1:17" ht="28.5" customHeight="1" x14ac:dyDescent="0.35">
      <c r="A15" s="36" t="s">
        <v>42</v>
      </c>
      <c r="B15" s="37">
        <f t="shared" ref="B15:M15" si="4">B6+B9+B12</f>
        <v>52.350000000000009</v>
      </c>
      <c r="C15" s="37">
        <f t="shared" si="4"/>
        <v>52.650000000000006</v>
      </c>
      <c r="D15" s="37">
        <f t="shared" si="4"/>
        <v>52.650000000000006</v>
      </c>
      <c r="E15" s="37">
        <f t="shared" si="4"/>
        <v>53.900000000000006</v>
      </c>
      <c r="F15" s="37">
        <f t="shared" si="4"/>
        <v>54.5</v>
      </c>
      <c r="G15" s="37">
        <f t="shared" si="4"/>
        <v>54.45</v>
      </c>
      <c r="H15" s="37">
        <f t="shared" si="4"/>
        <v>54.45</v>
      </c>
      <c r="I15" s="37">
        <f t="shared" si="4"/>
        <v>53.85</v>
      </c>
      <c r="J15" s="37">
        <f t="shared" si="4"/>
        <v>53.5</v>
      </c>
      <c r="K15" s="37">
        <f t="shared" si="4"/>
        <v>52.9</v>
      </c>
      <c r="L15" s="37">
        <f t="shared" si="4"/>
        <v>52.800000000000004</v>
      </c>
      <c r="M15" s="37">
        <f t="shared" si="4"/>
        <v>52.800000000000004</v>
      </c>
      <c r="N15" s="54">
        <f t="shared" si="2"/>
        <v>640.79999999999995</v>
      </c>
      <c r="O15" s="46">
        <f>O6+O9+O12</f>
        <v>681.4</v>
      </c>
      <c r="P15" s="1"/>
      <c r="Q15" s="67">
        <f>C15+D15+E15+F15+G15</f>
        <v>268.15000000000003</v>
      </c>
    </row>
    <row r="16" spans="1:17" ht="37.5" customHeight="1" x14ac:dyDescent="0.25">
      <c r="A16" s="27" t="s">
        <v>44</v>
      </c>
      <c r="B16" s="23">
        <f>B17+B18</f>
        <v>6.5500000000000007</v>
      </c>
      <c r="C16" s="23">
        <f t="shared" ref="C16:M16" si="5">C17+C18</f>
        <v>6.5500000000000007</v>
      </c>
      <c r="D16" s="23">
        <f t="shared" si="5"/>
        <v>6.5500000000000007</v>
      </c>
      <c r="E16" s="23">
        <f t="shared" si="5"/>
        <v>6.5500000000000007</v>
      </c>
      <c r="F16" s="23">
        <f t="shared" si="5"/>
        <v>7.7</v>
      </c>
      <c r="G16" s="23">
        <f t="shared" si="5"/>
        <v>7.7</v>
      </c>
      <c r="H16" s="23">
        <f t="shared" si="5"/>
        <v>7.6000000000000005</v>
      </c>
      <c r="I16" s="23">
        <f t="shared" si="5"/>
        <v>7.1000000000000005</v>
      </c>
      <c r="J16" s="23">
        <f t="shared" si="5"/>
        <v>6.5500000000000007</v>
      </c>
      <c r="K16" s="23">
        <f t="shared" si="5"/>
        <v>6.65</v>
      </c>
      <c r="L16" s="23">
        <f t="shared" si="5"/>
        <v>6.8500000000000005</v>
      </c>
      <c r="M16" s="23">
        <f t="shared" si="5"/>
        <v>6.75</v>
      </c>
      <c r="N16" s="22">
        <f t="shared" si="2"/>
        <v>83.100000000000009</v>
      </c>
      <c r="O16" s="49">
        <f>O17+O18</f>
        <v>77</v>
      </c>
      <c r="P16" s="1"/>
    </row>
    <row r="17" spans="1:17" ht="27" customHeight="1" x14ac:dyDescent="0.25">
      <c r="A17" s="28" t="s">
        <v>22</v>
      </c>
      <c r="B17" s="23">
        <v>6.4</v>
      </c>
      <c r="C17" s="23">
        <v>6.4</v>
      </c>
      <c r="D17" s="23">
        <v>6.4</v>
      </c>
      <c r="E17" s="23">
        <v>6.4</v>
      </c>
      <c r="F17" s="23">
        <v>7.5</v>
      </c>
      <c r="G17" s="23">
        <v>7.5</v>
      </c>
      <c r="H17" s="23">
        <v>7.4</v>
      </c>
      <c r="I17" s="23">
        <v>6.9</v>
      </c>
      <c r="J17" s="23">
        <v>6.4</v>
      </c>
      <c r="K17" s="23">
        <v>6.5</v>
      </c>
      <c r="L17" s="23">
        <v>6.7</v>
      </c>
      <c r="M17" s="23">
        <v>6.6</v>
      </c>
      <c r="N17" s="22">
        <f t="shared" si="2"/>
        <v>81.099999999999994</v>
      </c>
      <c r="O17" s="49">
        <v>75</v>
      </c>
      <c r="P17" s="1"/>
    </row>
    <row r="18" spans="1:17" ht="31.5" customHeight="1" x14ac:dyDescent="0.25">
      <c r="A18" s="28" t="s">
        <v>20</v>
      </c>
      <c r="B18" s="22">
        <v>0.15</v>
      </c>
      <c r="C18" s="22">
        <v>0.15</v>
      </c>
      <c r="D18" s="22">
        <v>0.15</v>
      </c>
      <c r="E18" s="22">
        <v>0.15</v>
      </c>
      <c r="F18" s="22">
        <v>0.2</v>
      </c>
      <c r="G18" s="22">
        <v>0.2</v>
      </c>
      <c r="H18" s="22">
        <v>0.2</v>
      </c>
      <c r="I18" s="22">
        <v>0.2</v>
      </c>
      <c r="J18" s="22">
        <v>0.15</v>
      </c>
      <c r="K18" s="22">
        <v>0.15</v>
      </c>
      <c r="L18" s="22">
        <v>0.15</v>
      </c>
      <c r="M18" s="22">
        <v>0.15</v>
      </c>
      <c r="N18" s="22">
        <f t="shared" si="2"/>
        <v>1.9999999999999996</v>
      </c>
      <c r="O18" s="50">
        <v>2</v>
      </c>
      <c r="P18" s="1"/>
    </row>
    <row r="19" spans="1:17" ht="68.25" customHeight="1" x14ac:dyDescent="0.25">
      <c r="A19" s="32" t="s">
        <v>65</v>
      </c>
      <c r="B19" s="38">
        <f>B20+B21</f>
        <v>1.31</v>
      </c>
      <c r="C19" s="38">
        <f t="shared" ref="C19:M19" si="6">C20+C21</f>
        <v>1.31</v>
      </c>
      <c r="D19" s="38">
        <f t="shared" si="6"/>
        <v>1.32</v>
      </c>
      <c r="E19" s="38">
        <f t="shared" si="6"/>
        <v>1.42</v>
      </c>
      <c r="F19" s="38">
        <f t="shared" si="6"/>
        <v>1.42</v>
      </c>
      <c r="G19" s="38">
        <f t="shared" si="6"/>
        <v>1.42</v>
      </c>
      <c r="H19" s="38">
        <f t="shared" si="6"/>
        <v>1.42</v>
      </c>
      <c r="I19" s="38">
        <f t="shared" si="6"/>
        <v>1.32</v>
      </c>
      <c r="J19" s="38">
        <f t="shared" si="6"/>
        <v>1.32</v>
      </c>
      <c r="K19" s="38">
        <f t="shared" si="6"/>
        <v>1.32</v>
      </c>
      <c r="L19" s="38">
        <f t="shared" si="6"/>
        <v>1.31</v>
      </c>
      <c r="M19" s="38">
        <f t="shared" si="6"/>
        <v>1.31</v>
      </c>
      <c r="N19" s="38">
        <f t="shared" si="2"/>
        <v>16.2</v>
      </c>
      <c r="O19" s="49">
        <f>O20</f>
        <v>16</v>
      </c>
      <c r="P19" s="1"/>
    </row>
    <row r="20" spans="1:17" ht="42.75" customHeight="1" x14ac:dyDescent="0.25">
      <c r="A20" s="41" t="s">
        <v>22</v>
      </c>
      <c r="B20" s="40">
        <v>1.3</v>
      </c>
      <c r="C20" s="40">
        <v>1.3</v>
      </c>
      <c r="D20" s="40">
        <v>1.3</v>
      </c>
      <c r="E20" s="40">
        <v>1.4</v>
      </c>
      <c r="F20" s="40">
        <v>1.4</v>
      </c>
      <c r="G20" s="40">
        <v>1.4</v>
      </c>
      <c r="H20" s="40">
        <v>1.4</v>
      </c>
      <c r="I20" s="40">
        <v>1.3</v>
      </c>
      <c r="J20" s="40">
        <v>1.3</v>
      </c>
      <c r="K20" s="40">
        <v>1.3</v>
      </c>
      <c r="L20" s="40">
        <v>1.3</v>
      </c>
      <c r="M20" s="40">
        <v>1.3</v>
      </c>
      <c r="N20" s="40">
        <f t="shared" si="2"/>
        <v>16.000000000000004</v>
      </c>
      <c r="O20" s="49">
        <v>16</v>
      </c>
      <c r="P20" s="1"/>
    </row>
    <row r="21" spans="1:17" ht="42.75" customHeight="1" x14ac:dyDescent="0.25">
      <c r="A21" s="41" t="s">
        <v>20</v>
      </c>
      <c r="B21" s="40">
        <v>0.01</v>
      </c>
      <c r="C21" s="40">
        <v>0.01</v>
      </c>
      <c r="D21" s="40">
        <v>0.02</v>
      </c>
      <c r="E21" s="40">
        <v>0.02</v>
      </c>
      <c r="F21" s="40">
        <v>0.02</v>
      </c>
      <c r="G21" s="40">
        <v>0.02</v>
      </c>
      <c r="H21" s="40">
        <v>0.02</v>
      </c>
      <c r="I21" s="40">
        <v>0.02</v>
      </c>
      <c r="J21" s="40">
        <v>0.02</v>
      </c>
      <c r="K21" s="40">
        <v>0.02</v>
      </c>
      <c r="L21" s="40">
        <v>0.01</v>
      </c>
      <c r="M21" s="40">
        <v>0.01</v>
      </c>
      <c r="N21" s="40">
        <f t="shared" si="2"/>
        <v>0.2</v>
      </c>
      <c r="O21" s="49">
        <v>0.2</v>
      </c>
      <c r="P21" s="1"/>
    </row>
    <row r="22" spans="1:17" ht="35.25" customHeight="1" x14ac:dyDescent="0.25">
      <c r="A22" s="32" t="s">
        <v>43</v>
      </c>
      <c r="B22" s="35">
        <f>B23+B24</f>
        <v>13.2</v>
      </c>
      <c r="C22" s="35">
        <f t="shared" ref="C22:M22" si="7">C23+C24</f>
        <v>13.3</v>
      </c>
      <c r="D22" s="35">
        <f t="shared" si="7"/>
        <v>13.3</v>
      </c>
      <c r="E22" s="35">
        <f t="shared" si="7"/>
        <v>13.3</v>
      </c>
      <c r="F22" s="35">
        <f t="shared" si="7"/>
        <v>13.3</v>
      </c>
      <c r="G22" s="35">
        <f t="shared" si="7"/>
        <v>13.3</v>
      </c>
      <c r="H22" s="35">
        <f t="shared" si="7"/>
        <v>13.8</v>
      </c>
      <c r="I22" s="35">
        <f t="shared" si="7"/>
        <v>13.8</v>
      </c>
      <c r="J22" s="35">
        <f t="shared" si="7"/>
        <v>13.3</v>
      </c>
      <c r="K22" s="35">
        <f t="shared" si="7"/>
        <v>13.3</v>
      </c>
      <c r="L22" s="35">
        <f t="shared" si="7"/>
        <v>13.3</v>
      </c>
      <c r="M22" s="35">
        <f t="shared" si="7"/>
        <v>12.7</v>
      </c>
      <c r="N22" s="38">
        <f t="shared" si="2"/>
        <v>159.89999999999998</v>
      </c>
      <c r="O22" s="49">
        <f>O23+O24</f>
        <v>143.4</v>
      </c>
    </row>
    <row r="23" spans="1:17" ht="27" customHeight="1" x14ac:dyDescent="0.25">
      <c r="A23" s="28" t="s">
        <v>22</v>
      </c>
      <c r="B23" s="23">
        <v>12.5</v>
      </c>
      <c r="C23" s="23">
        <v>12.5</v>
      </c>
      <c r="D23" s="23">
        <v>12.5</v>
      </c>
      <c r="E23" s="23">
        <v>12.5</v>
      </c>
      <c r="F23" s="23">
        <v>12.5</v>
      </c>
      <c r="G23" s="23">
        <v>12.5</v>
      </c>
      <c r="H23" s="23">
        <v>13</v>
      </c>
      <c r="I23" s="23">
        <v>13</v>
      </c>
      <c r="J23" s="23">
        <v>12.5</v>
      </c>
      <c r="K23" s="23">
        <v>12.5</v>
      </c>
      <c r="L23" s="23">
        <v>12.5</v>
      </c>
      <c r="M23" s="23">
        <v>12</v>
      </c>
      <c r="N23" s="22">
        <f t="shared" si="2"/>
        <v>150.5</v>
      </c>
      <c r="O23" s="47">
        <v>134</v>
      </c>
    </row>
    <row r="24" spans="1:17" ht="25.5" customHeight="1" x14ac:dyDescent="0.25">
      <c r="A24" s="28" t="s">
        <v>20</v>
      </c>
      <c r="B24" s="22">
        <v>0.7</v>
      </c>
      <c r="C24" s="22">
        <v>0.8</v>
      </c>
      <c r="D24" s="22">
        <v>0.8</v>
      </c>
      <c r="E24" s="22">
        <v>0.8</v>
      </c>
      <c r="F24" s="22">
        <v>0.8</v>
      </c>
      <c r="G24" s="22">
        <v>0.8</v>
      </c>
      <c r="H24" s="22">
        <v>0.8</v>
      </c>
      <c r="I24" s="22">
        <v>0.8</v>
      </c>
      <c r="J24" s="22">
        <v>0.8</v>
      </c>
      <c r="K24" s="22">
        <v>0.8</v>
      </c>
      <c r="L24" s="22">
        <v>0.8</v>
      </c>
      <c r="M24" s="22">
        <v>0.7</v>
      </c>
      <c r="N24" s="22">
        <f t="shared" si="2"/>
        <v>9.3999999999999986</v>
      </c>
      <c r="O24" s="48">
        <v>9.4</v>
      </c>
    </row>
    <row r="25" spans="1:17" ht="31.5" customHeight="1" x14ac:dyDescent="0.35">
      <c r="A25" s="42" t="s">
        <v>21</v>
      </c>
      <c r="B25" s="43">
        <f>B26+B27</f>
        <v>72.800000000000011</v>
      </c>
      <c r="C25" s="43">
        <f t="shared" ref="C25:L25" si="8">C26+C27</f>
        <v>75.03</v>
      </c>
      <c r="D25" s="43">
        <f t="shared" si="8"/>
        <v>75.02</v>
      </c>
      <c r="E25" s="43">
        <f t="shared" si="8"/>
        <v>75.03</v>
      </c>
      <c r="F25" s="43">
        <f t="shared" si="8"/>
        <v>77.22</v>
      </c>
      <c r="G25" s="43">
        <f t="shared" si="8"/>
        <v>77.97</v>
      </c>
      <c r="H25" s="43">
        <f t="shared" si="8"/>
        <v>77.069999999999993</v>
      </c>
      <c r="I25" s="43">
        <f t="shared" si="8"/>
        <v>75.17</v>
      </c>
      <c r="J25" s="43">
        <f t="shared" si="8"/>
        <v>75.17</v>
      </c>
      <c r="K25" s="43">
        <f t="shared" si="8"/>
        <v>74.760000000000005</v>
      </c>
      <c r="L25" s="43">
        <f t="shared" si="8"/>
        <v>75.03</v>
      </c>
      <c r="M25" s="43">
        <f>M26+M27</f>
        <v>69.73</v>
      </c>
      <c r="N25" s="43">
        <f t="shared" si="2"/>
        <v>900</v>
      </c>
      <c r="O25" s="46">
        <f>O26+O27</f>
        <v>918</v>
      </c>
    </row>
    <row r="26" spans="1:17" ht="30.75" customHeight="1" x14ac:dyDescent="0.35">
      <c r="A26" s="28" t="s">
        <v>22</v>
      </c>
      <c r="B26" s="22">
        <v>68.400000000000006</v>
      </c>
      <c r="C26" s="22">
        <v>70.2</v>
      </c>
      <c r="D26" s="22">
        <v>70.2</v>
      </c>
      <c r="E26" s="22">
        <v>70.2</v>
      </c>
      <c r="F26" s="22">
        <v>72.099999999999994</v>
      </c>
      <c r="G26" s="22">
        <v>72.900000000000006</v>
      </c>
      <c r="H26" s="22">
        <v>72</v>
      </c>
      <c r="I26" s="22">
        <v>70.2</v>
      </c>
      <c r="J26" s="22">
        <v>70.2</v>
      </c>
      <c r="K26" s="22">
        <v>70.2</v>
      </c>
      <c r="L26" s="22">
        <v>70.2</v>
      </c>
      <c r="M26" s="22">
        <v>65.2</v>
      </c>
      <c r="N26" s="22">
        <f t="shared" si="2"/>
        <v>842.00000000000023</v>
      </c>
      <c r="O26" s="46">
        <f t="shared" ref="O26" si="9">O7+O10+O13+O17+O20+O23</f>
        <v>860</v>
      </c>
      <c r="Q26" s="53"/>
    </row>
    <row r="27" spans="1:17" ht="29.25" customHeight="1" x14ac:dyDescent="0.25">
      <c r="A27" s="28" t="s">
        <v>20</v>
      </c>
      <c r="B27" s="22">
        <v>4.4000000000000004</v>
      </c>
      <c r="C27" s="22">
        <v>4.83</v>
      </c>
      <c r="D27" s="22">
        <f t="shared" ref="D27:J27" si="10">D8+D14+D18+D24+D11+D21</f>
        <v>4.8199999999999994</v>
      </c>
      <c r="E27" s="22">
        <v>4.83</v>
      </c>
      <c r="F27" s="22">
        <f t="shared" si="10"/>
        <v>5.1199999999999992</v>
      </c>
      <c r="G27" s="22">
        <f t="shared" si="10"/>
        <v>5.0699999999999994</v>
      </c>
      <c r="H27" s="22">
        <f t="shared" si="10"/>
        <v>5.0699999999999994</v>
      </c>
      <c r="I27" s="22">
        <f t="shared" si="10"/>
        <v>4.9699999999999989</v>
      </c>
      <c r="J27" s="22">
        <f t="shared" si="10"/>
        <v>4.9699999999999989</v>
      </c>
      <c r="K27" s="22">
        <v>4.5599999999999996</v>
      </c>
      <c r="L27" s="22">
        <v>4.83</v>
      </c>
      <c r="M27" s="22">
        <v>4.53</v>
      </c>
      <c r="N27" s="22">
        <f t="shared" si="2"/>
        <v>58</v>
      </c>
      <c r="O27" s="49">
        <f>O8+O14+O18+O24+O11+O21</f>
        <v>58</v>
      </c>
      <c r="P27" s="1"/>
    </row>
    <row r="28" spans="1:17" ht="18.600000000000001" customHeight="1" x14ac:dyDescent="0.35">
      <c r="A28" s="2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1"/>
    </row>
    <row r="29" spans="1:17" ht="24.75" customHeight="1" x14ac:dyDescent="0.25">
      <c r="A29" s="94" t="s">
        <v>71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mergeCells count="5">
    <mergeCell ref="A29:N29"/>
    <mergeCell ref="A1:N1"/>
    <mergeCell ref="A2:N2"/>
    <mergeCell ref="A3:N3"/>
    <mergeCell ref="M4:N4"/>
  </mergeCells>
  <phoneticPr fontId="0" type="noConversion"/>
  <pageMargins left="0.7" right="0.7" top="0.75" bottom="0.75" header="0.3" footer="0.3"/>
  <pageSetup paperSize="9" scale="53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="60" zoomScaleNormal="100" workbookViewId="0">
      <selection activeCell="I11" sqref="I11"/>
    </sheetView>
  </sheetViews>
  <sheetFormatPr defaultRowHeight="15" x14ac:dyDescent="0.25"/>
  <cols>
    <col min="1" max="1" width="31" customWidth="1"/>
    <col min="2" max="10" width="12.7109375" bestFit="1" customWidth="1"/>
    <col min="11" max="11" width="13.28515625" customWidth="1"/>
    <col min="12" max="13" width="12.7109375" bestFit="1" customWidth="1"/>
    <col min="14" max="14" width="14.42578125" customWidth="1"/>
    <col min="15" max="15" width="24.28515625" customWidth="1"/>
    <col min="17" max="17" width="20" bestFit="1" customWidth="1"/>
  </cols>
  <sheetData>
    <row r="1" spans="1:17" ht="20.25" x14ac:dyDescent="0.25">
      <c r="A1" s="101" t="s">
        <v>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7" ht="27.75" customHeight="1" x14ac:dyDescent="0.25">
      <c r="A2" s="101" t="s">
        <v>60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7" ht="33.75" customHeight="1" x14ac:dyDescent="0.25">
      <c r="A3" s="101" t="s">
        <v>83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7" ht="27" customHeight="1" x14ac:dyDescent="0.25">
      <c r="A4" s="1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03" t="s">
        <v>12</v>
      </c>
      <c r="N4" s="103"/>
    </row>
    <row r="5" spans="1:17" ht="33" customHeight="1" x14ac:dyDescent="0.25">
      <c r="A5" s="20" t="s">
        <v>13</v>
      </c>
      <c r="B5" s="20" t="s">
        <v>47</v>
      </c>
      <c r="C5" s="20" t="s">
        <v>48</v>
      </c>
      <c r="D5" s="20" t="s">
        <v>48</v>
      </c>
      <c r="E5" s="20" t="s">
        <v>50</v>
      </c>
      <c r="F5" s="20" t="s">
        <v>51</v>
      </c>
      <c r="G5" s="20" t="s">
        <v>52</v>
      </c>
      <c r="H5" s="20" t="s">
        <v>53</v>
      </c>
      <c r="I5" s="20" t="s">
        <v>54</v>
      </c>
      <c r="J5" s="20" t="s">
        <v>55</v>
      </c>
      <c r="K5" s="20" t="s">
        <v>56</v>
      </c>
      <c r="L5" s="20" t="s">
        <v>57</v>
      </c>
      <c r="M5" s="20" t="s">
        <v>58</v>
      </c>
      <c r="N5" s="20" t="s">
        <v>14</v>
      </c>
    </row>
    <row r="6" spans="1:17" ht="42.75" customHeight="1" x14ac:dyDescent="0.35">
      <c r="A6" s="42" t="s">
        <v>66</v>
      </c>
      <c r="B6" s="56">
        <f>B7+B8</f>
        <v>6.13</v>
      </c>
      <c r="C6" s="56">
        <f t="shared" ref="C6:M6" si="0">C7+C8</f>
        <v>6.13</v>
      </c>
      <c r="D6" s="56">
        <f t="shared" si="0"/>
        <v>6.13</v>
      </c>
      <c r="E6" s="56">
        <f t="shared" si="0"/>
        <v>6.13</v>
      </c>
      <c r="F6" s="56">
        <f t="shared" si="0"/>
        <v>6.14</v>
      </c>
      <c r="G6" s="56">
        <f t="shared" si="0"/>
        <v>6.14</v>
      </c>
      <c r="H6" s="56">
        <f t="shared" si="0"/>
        <v>6.1899999999999995</v>
      </c>
      <c r="I6" s="56">
        <f t="shared" si="0"/>
        <v>6.1899999999999995</v>
      </c>
      <c r="J6" s="56">
        <f t="shared" si="0"/>
        <v>6.13</v>
      </c>
      <c r="K6" s="56">
        <f t="shared" si="0"/>
        <v>6.13</v>
      </c>
      <c r="L6" s="56">
        <f t="shared" si="0"/>
        <v>6.13</v>
      </c>
      <c r="M6" s="56">
        <f t="shared" si="0"/>
        <v>6.13</v>
      </c>
      <c r="N6" s="56">
        <f t="shared" ref="N6:N16" si="1">SUM(B6:M6)</f>
        <v>73.699999999999989</v>
      </c>
      <c r="O6" s="59">
        <f>O7+O8</f>
        <v>69.91</v>
      </c>
      <c r="P6" s="60"/>
    </row>
    <row r="7" spans="1:17" ht="24" customHeight="1" x14ac:dyDescent="0.35">
      <c r="A7" s="44" t="s">
        <v>61</v>
      </c>
      <c r="B7" s="51">
        <v>6.05</v>
      </c>
      <c r="C7" s="51">
        <v>6.05</v>
      </c>
      <c r="D7" s="51">
        <v>6.05</v>
      </c>
      <c r="E7" s="51">
        <v>6.05</v>
      </c>
      <c r="F7" s="51">
        <v>6.05</v>
      </c>
      <c r="G7" s="51">
        <v>6.05</v>
      </c>
      <c r="H7" s="51">
        <v>6.1</v>
      </c>
      <c r="I7" s="51">
        <v>6.1</v>
      </c>
      <c r="J7" s="51">
        <v>6.05</v>
      </c>
      <c r="K7" s="51">
        <v>6.05</v>
      </c>
      <c r="L7" s="51">
        <v>6.05</v>
      </c>
      <c r="M7" s="51">
        <v>6.05</v>
      </c>
      <c r="N7" s="51">
        <f t="shared" si="1"/>
        <v>72.699999999999989</v>
      </c>
      <c r="O7" s="59">
        <v>69</v>
      </c>
      <c r="P7" s="60"/>
    </row>
    <row r="8" spans="1:17" ht="25.5" customHeight="1" x14ac:dyDescent="0.35">
      <c r="A8" s="44" t="s">
        <v>62</v>
      </c>
      <c r="B8" s="51">
        <v>0.08</v>
      </c>
      <c r="C8" s="51">
        <v>0.08</v>
      </c>
      <c r="D8" s="51">
        <v>0.08</v>
      </c>
      <c r="E8" s="51">
        <v>0.08</v>
      </c>
      <c r="F8" s="51">
        <v>0.09</v>
      </c>
      <c r="G8" s="51">
        <v>0.09</v>
      </c>
      <c r="H8" s="51">
        <v>0.09</v>
      </c>
      <c r="I8" s="51">
        <v>0.09</v>
      </c>
      <c r="J8" s="51">
        <v>0.08</v>
      </c>
      <c r="K8" s="51">
        <v>0.08</v>
      </c>
      <c r="L8" s="51">
        <v>0.08</v>
      </c>
      <c r="M8" s="51">
        <v>0.08</v>
      </c>
      <c r="N8" s="51">
        <f t="shared" si="1"/>
        <v>0.99999999999999978</v>
      </c>
      <c r="O8" s="59">
        <v>0.91</v>
      </c>
      <c r="P8" s="60"/>
    </row>
    <row r="9" spans="1:17" ht="36.75" customHeight="1" x14ac:dyDescent="0.35">
      <c r="A9" s="42" t="s">
        <v>15</v>
      </c>
      <c r="B9" s="56">
        <f>B10+B11</f>
        <v>1.1500000000000001</v>
      </c>
      <c r="C9" s="56">
        <f t="shared" ref="C9:M9" si="2">C10+C11</f>
        <v>1.1400000000000001</v>
      </c>
      <c r="D9" s="56">
        <f t="shared" si="2"/>
        <v>1.1400000000000001</v>
      </c>
      <c r="E9" s="56">
        <f t="shared" si="2"/>
        <v>1.04</v>
      </c>
      <c r="F9" s="56">
        <f t="shared" si="2"/>
        <v>1.1400000000000001</v>
      </c>
      <c r="G9" s="56">
        <f t="shared" si="2"/>
        <v>1.1400000000000001</v>
      </c>
      <c r="H9" s="56">
        <f t="shared" si="2"/>
        <v>1.05</v>
      </c>
      <c r="I9" s="56">
        <f t="shared" si="2"/>
        <v>1.1500000000000001</v>
      </c>
      <c r="J9" s="56">
        <f t="shared" si="2"/>
        <v>1.1500000000000001</v>
      </c>
      <c r="K9" s="56">
        <f t="shared" si="2"/>
        <v>1.1400000000000001</v>
      </c>
      <c r="L9" s="56">
        <f t="shared" si="2"/>
        <v>1.1300000000000001</v>
      </c>
      <c r="M9" s="56">
        <f t="shared" si="2"/>
        <v>1.1300000000000001</v>
      </c>
      <c r="N9" s="56">
        <f t="shared" si="1"/>
        <v>13.500000000000004</v>
      </c>
      <c r="O9" s="59">
        <f>O10+O11</f>
        <v>13.690000000000001</v>
      </c>
      <c r="P9" s="60"/>
    </row>
    <row r="10" spans="1:17" ht="44.25" customHeight="1" x14ac:dyDescent="0.35">
      <c r="A10" s="44" t="s">
        <v>61</v>
      </c>
      <c r="B10" s="51">
        <v>1.1000000000000001</v>
      </c>
      <c r="C10" s="51">
        <v>1.1000000000000001</v>
      </c>
      <c r="D10" s="51">
        <v>1.1000000000000001</v>
      </c>
      <c r="E10" s="51">
        <v>1</v>
      </c>
      <c r="F10" s="51">
        <v>1.1000000000000001</v>
      </c>
      <c r="G10" s="51">
        <v>1.1000000000000001</v>
      </c>
      <c r="H10" s="51">
        <v>1</v>
      </c>
      <c r="I10" s="51">
        <v>1.1000000000000001</v>
      </c>
      <c r="J10" s="51">
        <v>1.1000000000000001</v>
      </c>
      <c r="K10" s="51">
        <v>1.1000000000000001</v>
      </c>
      <c r="L10" s="51">
        <v>1.1000000000000001</v>
      </c>
      <c r="M10" s="51">
        <v>1.1000000000000001</v>
      </c>
      <c r="N10" s="51">
        <f t="shared" si="1"/>
        <v>12.999999999999998</v>
      </c>
      <c r="O10" s="59">
        <v>13.3</v>
      </c>
      <c r="P10" s="60"/>
    </row>
    <row r="11" spans="1:17" ht="40.5" customHeight="1" x14ac:dyDescent="0.35">
      <c r="A11" s="44" t="s">
        <v>62</v>
      </c>
      <c r="B11" s="51">
        <v>0.05</v>
      </c>
      <c r="C11" s="51">
        <v>0.04</v>
      </c>
      <c r="D11" s="51">
        <v>0.04</v>
      </c>
      <c r="E11" s="51">
        <v>0.04</v>
      </c>
      <c r="F11" s="51">
        <v>0.04</v>
      </c>
      <c r="G11" s="51">
        <v>0.04</v>
      </c>
      <c r="H11" s="51">
        <v>0.05</v>
      </c>
      <c r="I11" s="51">
        <v>0.05</v>
      </c>
      <c r="J11" s="51">
        <v>0.05</v>
      </c>
      <c r="K11" s="51">
        <v>0.04</v>
      </c>
      <c r="L11" s="51">
        <v>0.03</v>
      </c>
      <c r="M11" s="51">
        <v>0.03</v>
      </c>
      <c r="N11" s="51">
        <f t="shared" si="1"/>
        <v>0.5</v>
      </c>
      <c r="O11" s="59">
        <v>0.39</v>
      </c>
      <c r="P11" s="60"/>
    </row>
    <row r="12" spans="1:17" ht="30.75" customHeight="1" x14ac:dyDescent="0.4">
      <c r="A12" s="52" t="s">
        <v>16</v>
      </c>
      <c r="B12" s="57">
        <f>B13+B14</f>
        <v>6.76</v>
      </c>
      <c r="C12" s="57">
        <f t="shared" ref="C12:M12" si="3">C13+C14</f>
        <v>6.88</v>
      </c>
      <c r="D12" s="57">
        <f t="shared" si="3"/>
        <v>6.88</v>
      </c>
      <c r="E12" s="57">
        <f t="shared" si="3"/>
        <v>6.88</v>
      </c>
      <c r="F12" s="57">
        <f t="shared" si="3"/>
        <v>6.88</v>
      </c>
      <c r="G12" s="57">
        <f t="shared" si="3"/>
        <v>6.9</v>
      </c>
      <c r="H12" s="57">
        <f t="shared" si="3"/>
        <v>6.9</v>
      </c>
      <c r="I12" s="57">
        <f t="shared" si="3"/>
        <v>6.9</v>
      </c>
      <c r="J12" s="57">
        <f t="shared" si="3"/>
        <v>6.88</v>
      </c>
      <c r="K12" s="57">
        <f t="shared" si="3"/>
        <v>6.88</v>
      </c>
      <c r="L12" s="57">
        <f t="shared" si="3"/>
        <v>6.88</v>
      </c>
      <c r="M12" s="57">
        <f t="shared" si="3"/>
        <v>6.88</v>
      </c>
      <c r="N12" s="57">
        <f t="shared" si="1"/>
        <v>82.499999999999986</v>
      </c>
      <c r="O12" s="61">
        <v>64</v>
      </c>
      <c r="P12" s="60"/>
      <c r="Q12" s="66">
        <f>B12+C12+D12+E12+F12+G12</f>
        <v>41.18</v>
      </c>
    </row>
    <row r="13" spans="1:17" ht="29.25" customHeight="1" x14ac:dyDescent="0.35">
      <c r="A13" s="44" t="s">
        <v>61</v>
      </c>
      <c r="B13" s="51">
        <v>6.76</v>
      </c>
      <c r="C13" s="51">
        <v>6.88</v>
      </c>
      <c r="D13" s="51">
        <v>6.88</v>
      </c>
      <c r="E13" s="51">
        <v>6.88</v>
      </c>
      <c r="F13" s="51">
        <v>6.88</v>
      </c>
      <c r="G13" s="51">
        <v>6.9</v>
      </c>
      <c r="H13" s="51">
        <v>6.9</v>
      </c>
      <c r="I13" s="51">
        <v>6.9</v>
      </c>
      <c r="J13" s="51">
        <v>6.88</v>
      </c>
      <c r="K13" s="51">
        <v>6.88</v>
      </c>
      <c r="L13" s="51">
        <v>6.88</v>
      </c>
      <c r="M13" s="51">
        <v>6.88</v>
      </c>
      <c r="N13" s="51">
        <f t="shared" si="1"/>
        <v>82.499999999999986</v>
      </c>
      <c r="O13" s="62">
        <v>81.5</v>
      </c>
      <c r="P13" s="60"/>
    </row>
    <row r="14" spans="1:17" ht="30.75" customHeight="1" x14ac:dyDescent="0.35">
      <c r="A14" s="44" t="s">
        <v>62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>
        <f t="shared" si="1"/>
        <v>0</v>
      </c>
      <c r="O14" s="62"/>
      <c r="P14" s="60"/>
    </row>
    <row r="15" spans="1:17" ht="39" customHeight="1" x14ac:dyDescent="0.35">
      <c r="A15" s="42" t="s">
        <v>14</v>
      </c>
      <c r="B15" s="56">
        <f>B16+B17</f>
        <v>14.040000000000001</v>
      </c>
      <c r="C15" s="56">
        <f t="shared" ref="C15:O15" si="4">C16+C17</f>
        <v>14.15</v>
      </c>
      <c r="D15" s="56">
        <f t="shared" si="4"/>
        <v>14.15</v>
      </c>
      <c r="E15" s="56">
        <f t="shared" si="4"/>
        <v>14.049999999999999</v>
      </c>
      <c r="F15" s="56">
        <f t="shared" si="4"/>
        <v>14.160000000000002</v>
      </c>
      <c r="G15" s="56">
        <f t="shared" si="4"/>
        <v>14.180000000000001</v>
      </c>
      <c r="H15" s="56">
        <f t="shared" si="4"/>
        <v>14.14</v>
      </c>
      <c r="I15" s="56">
        <f t="shared" si="4"/>
        <v>14.24</v>
      </c>
      <c r="J15" s="56">
        <f t="shared" si="4"/>
        <v>14.160000000000002</v>
      </c>
      <c r="K15" s="56">
        <f t="shared" si="4"/>
        <v>14.15</v>
      </c>
      <c r="L15" s="56">
        <f t="shared" si="4"/>
        <v>14.14</v>
      </c>
      <c r="M15" s="56">
        <f t="shared" si="4"/>
        <v>14.14</v>
      </c>
      <c r="N15" s="56">
        <f t="shared" si="1"/>
        <v>169.7</v>
      </c>
      <c r="O15" s="63">
        <f t="shared" si="4"/>
        <v>165.10000000000002</v>
      </c>
      <c r="P15" s="64"/>
    </row>
    <row r="16" spans="1:17" ht="29.25" customHeight="1" x14ac:dyDescent="0.35">
      <c r="A16" s="45" t="s">
        <v>61</v>
      </c>
      <c r="B16" s="55">
        <f>B7+B10+B13</f>
        <v>13.91</v>
      </c>
      <c r="C16" s="55">
        <f t="shared" ref="C16:L16" si="5">C7+C10+C13</f>
        <v>14.030000000000001</v>
      </c>
      <c r="D16" s="55">
        <f t="shared" si="5"/>
        <v>14.030000000000001</v>
      </c>
      <c r="E16" s="55">
        <f t="shared" si="5"/>
        <v>13.93</v>
      </c>
      <c r="F16" s="55">
        <f t="shared" si="5"/>
        <v>14.030000000000001</v>
      </c>
      <c r="G16" s="55">
        <f t="shared" si="5"/>
        <v>14.05</v>
      </c>
      <c r="H16" s="55">
        <f t="shared" si="5"/>
        <v>14</v>
      </c>
      <c r="I16" s="55">
        <f t="shared" si="5"/>
        <v>14.1</v>
      </c>
      <c r="J16" s="55">
        <f t="shared" si="5"/>
        <v>14.030000000000001</v>
      </c>
      <c r="K16" s="55">
        <f t="shared" si="5"/>
        <v>14.030000000000001</v>
      </c>
      <c r="L16" s="55">
        <f t="shared" si="5"/>
        <v>14.030000000000001</v>
      </c>
      <c r="M16" s="55">
        <f>M7+M10+M13</f>
        <v>14.030000000000001</v>
      </c>
      <c r="N16" s="55">
        <f t="shared" si="1"/>
        <v>168.2</v>
      </c>
      <c r="O16" s="63">
        <f>O7+O10+O13</f>
        <v>163.80000000000001</v>
      </c>
      <c r="P16" s="64"/>
      <c r="Q16" s="68">
        <f>C16+D16+E16+F16+G16</f>
        <v>70.070000000000007</v>
      </c>
    </row>
    <row r="17" spans="1:16" ht="33.75" customHeight="1" x14ac:dyDescent="0.35">
      <c r="A17" s="45" t="s">
        <v>62</v>
      </c>
      <c r="B17" s="55">
        <f>B8+B11+B14</f>
        <v>0.13</v>
      </c>
      <c r="C17" s="55">
        <f t="shared" ref="C17:M17" si="6">C8+C11+C14</f>
        <v>0.12</v>
      </c>
      <c r="D17" s="55">
        <f t="shared" si="6"/>
        <v>0.12</v>
      </c>
      <c r="E17" s="55">
        <f t="shared" si="6"/>
        <v>0.12</v>
      </c>
      <c r="F17" s="55">
        <f t="shared" si="6"/>
        <v>0.13</v>
      </c>
      <c r="G17" s="55">
        <f t="shared" si="6"/>
        <v>0.13</v>
      </c>
      <c r="H17" s="55">
        <f t="shared" si="6"/>
        <v>0.14000000000000001</v>
      </c>
      <c r="I17" s="55">
        <f t="shared" si="6"/>
        <v>0.14000000000000001</v>
      </c>
      <c r="J17" s="55">
        <f t="shared" si="6"/>
        <v>0.13</v>
      </c>
      <c r="K17" s="55">
        <f t="shared" si="6"/>
        <v>0.12</v>
      </c>
      <c r="L17" s="55">
        <f t="shared" si="6"/>
        <v>0.11</v>
      </c>
      <c r="M17" s="55">
        <f t="shared" si="6"/>
        <v>0.11</v>
      </c>
      <c r="N17" s="55">
        <f>SUM(B17:M17)</f>
        <v>1.5000000000000004</v>
      </c>
      <c r="O17" s="69">
        <f t="shared" ref="O17" si="7">O8+O11+O14</f>
        <v>1.3</v>
      </c>
      <c r="P17" s="64"/>
    </row>
    <row r="18" spans="1:16" ht="11.25" customHeight="1" x14ac:dyDescent="0.35">
      <c r="A18" s="2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64"/>
      <c r="P18" s="64"/>
    </row>
    <row r="19" spans="1:16" ht="17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6" ht="21" customHeight="1" x14ac:dyDescent="0.25">
      <c r="A20" s="99" t="s">
        <v>72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</sheetData>
  <mergeCells count="5">
    <mergeCell ref="A20:N20"/>
    <mergeCell ref="A1:N1"/>
    <mergeCell ref="A2:N2"/>
    <mergeCell ref="A3:N3"/>
    <mergeCell ref="M4:N4"/>
  </mergeCells>
  <phoneticPr fontId="0" type="noConversion"/>
  <pageMargins left="0.7" right="0.7" top="0.75" bottom="0.75" header="0.3" footer="0.3"/>
  <pageSetup paperSize="9" scale="6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Річний план</vt:lpstr>
      <vt:lpstr>вода</vt:lpstr>
      <vt:lpstr>канал</vt:lpstr>
      <vt:lpstr>вода!Область_печати</vt:lpstr>
      <vt:lpstr>канал!Область_печати</vt:lpstr>
      <vt:lpstr>'Річний план'!Область_печати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ІТ</cp:lastModifiedBy>
  <cp:lastPrinted>2026-01-13T05:57:07Z</cp:lastPrinted>
  <dcterms:created xsi:type="dcterms:W3CDTF">2011-06-27T16:26:55Z</dcterms:created>
  <dcterms:modified xsi:type="dcterms:W3CDTF">2026-01-21T14:24:55Z</dcterms:modified>
</cp:coreProperties>
</file>