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<sst xmlns="http://schemas.openxmlformats.org/spreadsheetml/2006/main" count="23" uniqueCount="23">
  <si>
    <t>Всього:</t>
  </si>
  <si>
    <t xml:space="preserve"> Баштанська міська рада</t>
  </si>
  <si>
    <t xml:space="preserve">Назва </t>
  </si>
  <si>
    <t xml:space="preserve">                                        Аналіз виконання акцизного податку на 1 особу (грн.)</t>
  </si>
  <si>
    <t>грн.</t>
  </si>
  <si>
    <t xml:space="preserve"> Акцизний податок </t>
  </si>
  <si>
    <t xml:space="preserve"> Добренський тер.огр.</t>
  </si>
  <si>
    <t xml:space="preserve"> Новоіванівський тер.орг.</t>
  </si>
  <si>
    <t xml:space="preserve"> Новопавлівський тер.орг.</t>
  </si>
  <si>
    <t xml:space="preserve"> Новосергіївський тер.орг.</t>
  </si>
  <si>
    <t xml:space="preserve"> Піськівський тер.орг.</t>
  </si>
  <si>
    <t xml:space="preserve"> Плющівський тер.орг.</t>
  </si>
  <si>
    <t xml:space="preserve"> Христофорівський тер.орг.</t>
  </si>
  <si>
    <t xml:space="preserve"> Явкинський тер.орг.</t>
  </si>
  <si>
    <t>Н-Єгорівський тер.орг.</t>
  </si>
  <si>
    <t xml:space="preserve">                                                                                         за  січень - червень 2021 року</t>
  </si>
  <si>
    <t>доходи на 1 особу (грн.)                                  у січні - червні 2021 року</t>
  </si>
  <si>
    <t>Факт (січень - червень 2021р.)</t>
  </si>
  <si>
    <t>Населення на 01.01.2021</t>
  </si>
  <si>
    <t>доходи на 1 особу (грн.)                у січні - червні  2020 року</t>
  </si>
  <si>
    <t>4,3 - середній показник по виконавчих органах</t>
  </si>
  <si>
    <t>Таблиця 4</t>
  </si>
  <si>
    <t>відхилення     за січень-червень 2021 року до січня - червня 2020 року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</si>
</sst>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72" fontId="0" fillId="0" borderId="0" xfId="0" applyNumberFormat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view="pageBreakPreview" zoomScale="75" zoomScaleSheetLayoutView="75" zoomScalePageLayoutView="0" workbookViewId="0" topLeftCell="A7">
      <selection activeCell="J14" sqref="J14"/>
    </sheetView>
  </sheetViews>
  <sheetFormatPr defaultColWidth="9.00390625" defaultRowHeight="12.75"/>
  <cols>
    <col min="1" max="1" width="50.75390625" style="0" customWidth="1"/>
    <col min="2" max="2" width="28.125" style="0" customWidth="1"/>
    <col min="3" max="3" width="30.875" style="0" customWidth="1"/>
    <col min="4" max="4" width="23.625" style="0" customWidth="1"/>
    <col min="5" max="5" width="23.375" style="0" customWidth="1"/>
    <col min="6" max="6" width="21.125" style="0" customWidth="1"/>
  </cols>
  <sheetData>
    <row r="2" spans="1:7" ht="26.25">
      <c r="A2" s="1"/>
      <c r="B2" s="1"/>
      <c r="C2" s="1"/>
      <c r="E2" s="34" t="s">
        <v>21</v>
      </c>
      <c r="F2" s="34"/>
      <c r="G2" s="14"/>
    </row>
    <row r="3" spans="1:4" ht="23.25">
      <c r="A3" s="31" t="s">
        <v>3</v>
      </c>
      <c r="B3" s="32"/>
      <c r="C3" s="32"/>
      <c r="D3" s="32"/>
    </row>
    <row r="4" spans="1:4" ht="12.75">
      <c r="A4" s="4"/>
      <c r="B4" s="4"/>
      <c r="C4" s="4"/>
      <c r="D4" s="4"/>
    </row>
    <row r="5" spans="1:4" ht="18">
      <c r="A5" s="33" t="s">
        <v>15</v>
      </c>
      <c r="B5" s="32"/>
      <c r="C5" s="32"/>
      <c r="D5" s="32"/>
    </row>
    <row r="6" ht="34.5" customHeight="1">
      <c r="F6" s="26" t="s">
        <v>4</v>
      </c>
    </row>
    <row r="7" spans="1:6" ht="119.25" customHeight="1">
      <c r="A7" s="10" t="s">
        <v>2</v>
      </c>
      <c r="B7" s="11" t="s">
        <v>18</v>
      </c>
      <c r="C7" s="12" t="s">
        <v>5</v>
      </c>
      <c r="D7" s="11" t="s">
        <v>16</v>
      </c>
      <c r="E7" s="11" t="s">
        <v>19</v>
      </c>
      <c r="F7" s="11" t="s">
        <v>22</v>
      </c>
    </row>
    <row r="8" spans="1:6" ht="20.25" customHeight="1">
      <c r="A8" s="5"/>
      <c r="B8" s="6"/>
      <c r="C8" s="3" t="s">
        <v>17</v>
      </c>
      <c r="D8" s="3"/>
      <c r="E8" s="2"/>
      <c r="F8" s="2"/>
    </row>
    <row r="9" spans="1:6" ht="45" customHeight="1">
      <c r="A9" s="9" t="s">
        <v>1</v>
      </c>
      <c r="B9" s="20">
        <v>12835</v>
      </c>
      <c r="C9" s="28">
        <v>976059</v>
      </c>
      <c r="D9" s="22">
        <f>C9/B9</f>
        <v>76.04666926373199</v>
      </c>
      <c r="E9" s="23">
        <f>846611/B9</f>
        <v>65.9611219322166</v>
      </c>
      <c r="F9" s="24">
        <f>D9-E9</f>
        <v>10.085547331515386</v>
      </c>
    </row>
    <row r="10" spans="1:6" ht="30.75" customHeight="1">
      <c r="A10" s="9" t="s">
        <v>6</v>
      </c>
      <c r="B10" s="21">
        <v>1446</v>
      </c>
      <c r="C10" s="29">
        <v>3005</v>
      </c>
      <c r="D10" s="22">
        <f>C10/B10</f>
        <v>2.0781466113416323</v>
      </c>
      <c r="E10" s="25">
        <f>1528/B10</f>
        <v>1.0567081604426003</v>
      </c>
      <c r="F10" s="24">
        <f>D10-E10</f>
        <v>1.021438450899032</v>
      </c>
    </row>
    <row r="11" spans="1:6" ht="30.75" customHeight="1">
      <c r="A11" s="9" t="s">
        <v>14</v>
      </c>
      <c r="B11" s="21">
        <v>1217</v>
      </c>
      <c r="C11" s="29">
        <v>3210</v>
      </c>
      <c r="D11" s="22">
        <f>C11/B11</f>
        <v>2.6376335250616267</v>
      </c>
      <c r="E11" s="23">
        <f>3880/B11</f>
        <v>3.1881676253081346</v>
      </c>
      <c r="F11" s="23">
        <f>D11-E11</f>
        <v>-0.5505341002465078</v>
      </c>
    </row>
    <row r="12" spans="1:6" ht="29.25" customHeight="1">
      <c r="A12" s="9" t="s">
        <v>7</v>
      </c>
      <c r="B12" s="21">
        <v>724</v>
      </c>
      <c r="C12" s="29">
        <v>14728</v>
      </c>
      <c r="D12" s="22">
        <f aca="true" t="shared" si="0" ref="D12:D18">C12/B12</f>
        <v>20.34254143646409</v>
      </c>
      <c r="E12" s="30">
        <f>19932/B12</f>
        <v>27.53038674033149</v>
      </c>
      <c r="F12" s="25">
        <f aca="true" t="shared" si="1" ref="F12:F18">D12-E12</f>
        <v>-7.187845303867402</v>
      </c>
    </row>
    <row r="13" spans="1:6" ht="27" customHeight="1">
      <c r="A13" s="9" t="s">
        <v>8</v>
      </c>
      <c r="B13" s="21">
        <v>727</v>
      </c>
      <c r="C13" s="29">
        <v>5124</v>
      </c>
      <c r="D13" s="22">
        <f t="shared" si="0"/>
        <v>7.048143053645117</v>
      </c>
      <c r="E13" s="25">
        <f>3795/B13</f>
        <v>5.220082530949106</v>
      </c>
      <c r="F13" s="23">
        <f t="shared" si="1"/>
        <v>1.8280605226960116</v>
      </c>
    </row>
    <row r="14" spans="1:6" ht="30.75" customHeight="1">
      <c r="A14" s="9" t="s">
        <v>9</v>
      </c>
      <c r="B14" s="21">
        <v>654</v>
      </c>
      <c r="C14" s="29">
        <v>0</v>
      </c>
      <c r="D14" s="22">
        <f t="shared" si="0"/>
        <v>0</v>
      </c>
      <c r="E14" s="23">
        <v>0</v>
      </c>
      <c r="F14" s="25">
        <f t="shared" si="1"/>
        <v>0</v>
      </c>
    </row>
    <row r="15" spans="1:6" ht="28.5" customHeight="1">
      <c r="A15" s="9" t="s">
        <v>10</v>
      </c>
      <c r="B15" s="21">
        <v>1107</v>
      </c>
      <c r="C15" s="29">
        <v>6623</v>
      </c>
      <c r="D15" s="22">
        <f t="shared" si="0"/>
        <v>5.982836495031617</v>
      </c>
      <c r="E15" s="25">
        <f>8305/B15</f>
        <v>7.502258355916893</v>
      </c>
      <c r="F15" s="23">
        <f t="shared" si="1"/>
        <v>-1.5194218608852754</v>
      </c>
    </row>
    <row r="16" spans="1:6" ht="30.75" customHeight="1">
      <c r="A16" s="9" t="s">
        <v>11</v>
      </c>
      <c r="B16" s="21">
        <v>1017</v>
      </c>
      <c r="C16" s="29">
        <v>112</v>
      </c>
      <c r="D16" s="22">
        <f t="shared" si="0"/>
        <v>0.11012782694198624</v>
      </c>
      <c r="E16" s="23">
        <f>3404/B16</f>
        <v>3.3470993117010814</v>
      </c>
      <c r="F16" s="25">
        <f t="shared" si="1"/>
        <v>-3.236971484759095</v>
      </c>
    </row>
    <row r="17" spans="1:6" ht="39.75" customHeight="1">
      <c r="A17" s="9" t="s">
        <v>12</v>
      </c>
      <c r="B17" s="21">
        <v>884</v>
      </c>
      <c r="C17" s="29">
        <v>5079</v>
      </c>
      <c r="D17" s="22">
        <f t="shared" si="0"/>
        <v>5.745475113122172</v>
      </c>
      <c r="E17" s="25">
        <f>7064/B17</f>
        <v>7.990950226244344</v>
      </c>
      <c r="F17" s="23">
        <f t="shared" si="1"/>
        <v>-2.245475113122172</v>
      </c>
    </row>
    <row r="18" spans="1:6" ht="34.5" customHeight="1">
      <c r="A18" s="9" t="s">
        <v>13</v>
      </c>
      <c r="B18" s="21">
        <v>1329</v>
      </c>
      <c r="C18" s="29">
        <v>1155</v>
      </c>
      <c r="D18" s="22">
        <f t="shared" si="0"/>
        <v>0.8690744920993227</v>
      </c>
      <c r="E18" s="23">
        <f>1627/B18</f>
        <v>1.2242287434161023</v>
      </c>
      <c r="F18" s="25">
        <f t="shared" si="1"/>
        <v>-0.3551542513167796</v>
      </c>
    </row>
    <row r="19" spans="1:6" ht="18.75">
      <c r="A19" s="15" t="s">
        <v>0</v>
      </c>
      <c r="B19" s="16">
        <f>SUM(B9:B18)</f>
        <v>21940</v>
      </c>
      <c r="C19" s="16">
        <f>C9+C10+C11+C12+C13+C14+C15+C16+C17+C18</f>
        <v>1015095</v>
      </c>
      <c r="D19" s="17">
        <f>C19/B19</f>
        <v>46.26686417502279</v>
      </c>
      <c r="E19" s="18">
        <f>896146/B19</f>
        <v>40.84530537830447</v>
      </c>
      <c r="F19" s="19">
        <f>D19-E19</f>
        <v>5.4215587967183225</v>
      </c>
    </row>
    <row r="21" ht="37.5" customHeight="1">
      <c r="D21" s="27" t="s">
        <v>20</v>
      </c>
    </row>
    <row r="22" spans="1:5" ht="18">
      <c r="A22" s="7"/>
      <c r="B22" s="7"/>
      <c r="C22" s="7"/>
      <c r="D22" s="13"/>
      <c r="E22" s="7"/>
    </row>
    <row r="23" spans="1:5" ht="18">
      <c r="A23" s="7"/>
      <c r="B23" s="7"/>
      <c r="C23" s="7"/>
      <c r="D23" s="7"/>
      <c r="E23" s="7"/>
    </row>
    <row r="26" spans="2:4" ht="12.75">
      <c r="B26">
        <f>B19-B9</f>
        <v>9105</v>
      </c>
      <c r="C26">
        <f>C19-C9</f>
        <v>39036</v>
      </c>
      <c r="D26" s="8">
        <f>C26/B26</f>
        <v>4.287314662273476</v>
      </c>
    </row>
  </sheetData>
  <sheetProtection/>
  <mergeCells count="3">
    <mergeCell ref="A3:D3"/>
    <mergeCell ref="A5:D5"/>
    <mergeCell ref="E2:F2"/>
  </mergeCells>
  <printOptions/>
  <pageMargins left="0.6299212598425197" right="0.4330708661417323" top="0.4330708661417323" bottom="0.4330708661417323" header="0.11811023622047245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2021-07-29T08:19:20Z</cp:lastPrinted>
  <dcterms:created xsi:type="dcterms:W3CDTF">2015-09-14T11:39:55Z</dcterms:created>
  <dcterms:modified xsi:type="dcterms:W3CDTF">2021-08-30T12:02:51Z</dcterms:modified>
  <cp:category/>
  <cp:version/>
  <cp:contentType/>
  <cp:contentStatus/>
</cp:coreProperties>
</file>