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60" windowWidth="10470" windowHeight="5130" activeTab="0"/>
  </bookViews>
  <sheets>
    <sheet name="Лист1" sheetId="1" r:id="rId1"/>
  </sheets>
  <definedNames>
    <definedName name="_xlnm.Print_Titles" localSheetId="0">'Лист1'!$87:$88</definedName>
    <definedName name="_xlnm.Print_Area" localSheetId="0">'Лист1'!$A$1:$D$106</definedName>
  </definedNames>
  <calcPr fullCalcOnLoad="1"/>
</workbook>
</file>

<file path=xl/sharedStrings.xml><?xml version="1.0" encoding="utf-8"?>
<sst xmlns="http://schemas.openxmlformats.org/spreadsheetml/2006/main" count="118" uniqueCount="80">
  <si>
    <t xml:space="preserve"> </t>
  </si>
  <si>
    <t>Усього</t>
  </si>
  <si>
    <t>(код бюджету)</t>
  </si>
  <si>
    <t>Додаток 5</t>
  </si>
  <si>
    <t>МІЖБЮДЖЕТНІ ТРАНСФЕРТИ</t>
  </si>
  <si>
    <t xml:space="preserve"> на 2021 рік</t>
  </si>
  <si>
    <t xml:space="preserve">Код Програмної класифікації видатків та кредитування місцевого бюджету /
Код бюджету
</t>
  </si>
  <si>
    <t xml:space="preserve">Найменування трансферту /
Найменування бюджету – отримувача міжбюджетного трансферту
</t>
  </si>
  <si>
    <t>2. Показники міжбюджетних трансфертів іншим бюджетам</t>
  </si>
  <si>
    <t>1. Показники міжбюджетних трансфертів з інших бюджетів</t>
  </si>
  <si>
    <t xml:space="preserve">Код Класифікації доходу бюджету /
Код бюджету
</t>
  </si>
  <si>
    <t xml:space="preserve">Найменування трансферту /
Найменування бюджету – надавача міжбюджетного трансферту
</t>
  </si>
  <si>
    <t>-</t>
  </si>
  <si>
    <t>І. Трансферти із загального фонду бюджету</t>
  </si>
  <si>
    <t>ІІ. Трансферти із спеціального фонду бюджету</t>
  </si>
  <si>
    <t>X</t>
  </si>
  <si>
    <t>УСЬОГО за розділами І, ІІ, у тому числі:</t>
  </si>
  <si>
    <t>загальний фонд</t>
  </si>
  <si>
    <t>спеціальний фонд</t>
  </si>
  <si>
    <t xml:space="preserve">Код Типової програмної класифікації видатків та кредитування місцевого бюджету
</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</si>
  <si>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</si>
  <si>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Інші субвенції з місцевого бюджету (субвенція  з обласного  бюджету  місцевим бюджетам  для надання щомісячної матеріальної допомоги  учасникам бойових дій у роки Другої світової війни)</t>
  </si>
  <si>
    <t>Інші субвенції з місцевого бюджету (субвенція з обласного бюджету місцевим бюджетам для надання одноразової матеріальної допомоги громадянам, які постраждали внаслідок Чорнобильської катастрофи (категорії І ), та дітям з інвалідністю, інвалідність яких пов'язана з Чорнобильською катострофою)</t>
  </si>
  <si>
    <t>Інші субвенції з місцевого бюджету (субвенція  з обласного  бюджету  місцевим бюджетам для  надання щомісячної матеріальної допомоги дітям військовослужбовців Збройних Сил України та інших військових формувань, у тому числі добровольчих, які  загинули, пропали безвісті або померли внаслідок поранення, контузії чи каліцтва, одержаних при виконанні службових обов’язків  на тимчасово окупованій території АР Крим, м. Севастополя, під час участі в АТО/ООС  на сході України)</t>
  </si>
  <si>
    <t>Інші субвенції з місцевого бюджету (субвенція з обласного бюджету  місцевим бюджетам на пільгове медичне обслуговування громадян, які постраждали внаслідок Чорнобильської катастрофи)</t>
  </si>
  <si>
    <t>Інші субвенції з місцевого бюджету (субвенція з обласного бюджету місцевим  бюджетам  на  відшкодування витрат на поховання учасників бойових дій та осіб з інвалідністю внаслідок війни)</t>
  </si>
  <si>
    <t>Інші субвенції з місцевого бюджету (субвенція з обласного бюджету  місцевим бюджетам на окремі заходи щодо соціального захисту осіб з інвалідністю  (грошова компенсація на бензин, ремонт і технічне обслуговування автомобілів та на транспортне обслуговування, встановлення телефонів особам з інвалідністю І та ІІ групи))</t>
  </si>
  <si>
    <t>Обласний бюджет Миколаївської області</t>
  </si>
  <si>
    <t>Інші субвенції з місцевого бюджету (субвенція з обласного бюджету місцевим бюджетам для надання матеріальної допомоги сім’ям загиблих та померлих учасників бойових дій на території інших країн, особам з інвалідністю внаслідок війни на території інших країн)</t>
  </si>
  <si>
    <t>Інші субвенції з місцевого бюджету (субвенція з обласного бюджету місцевим бюджетам  для надання  матеріальної допомоги  сім'ям  загиблих та померлих учасників АТО/ООС на сході України, сім"ям осіб, які загинули або померли внаслідок поранень, каліцтва, контузії чи інших ушкоджень здоров"я, одержаних під час участі у Революції Гідності)</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</si>
  <si>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</si>
  <si>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МБ</t>
  </si>
  <si>
    <t>ДБ</t>
  </si>
  <si>
    <t>суб</t>
  </si>
  <si>
    <t>дот</t>
  </si>
  <si>
    <t xml:space="preserve">до рішення міської ради                            </t>
  </si>
  <si>
    <t>І. Трансферти до загального фонду бюджету</t>
  </si>
  <si>
    <t xml:space="preserve">Субвенція з місцевого бюджету на здійснення переданих видатків у сфері освіти за рахунок коштів освітньої субвенції   </t>
  </si>
  <si>
    <t>Інші субвенції з місцевого бюджету</t>
  </si>
  <si>
    <t>в тому числі:</t>
  </si>
  <si>
    <t>Інгульська сільська територіальна  громада</t>
  </si>
  <si>
    <t>Привільненська сільська територіальна громада</t>
  </si>
  <si>
    <t>ІІ. Трансферти до спеціального фонду бюджету</t>
  </si>
  <si>
    <t>Заступник міського голови з питань діяльності виконавчих органів ради</t>
  </si>
  <si>
    <t xml:space="preserve">                                                                                Світлана ЄВДОЩЕНКО</t>
  </si>
  <si>
    <t>грн.</t>
  </si>
  <si>
    <t xml:space="preserve">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 </t>
  </si>
  <si>
    <t>Субвенція з бюджету Інгульської  сільської територіальної громади до бюджету Баштанської міської територіальної громади на забезпечення надання соціальних послуг населенню (перебування осіб у відділені стаціонарного догляду для постійного або тимчасового проживання Центру надання соціальних послуг Баштанської міської ради)</t>
  </si>
  <si>
    <t xml:space="preserve">Субвенція з бюджету Інгульської сільської територіальної громади до бюджету Баштанської міської територіальної громади на утримання Баштанського інклюзивно-ресурсного центру </t>
  </si>
  <si>
    <t>Субвенція з бюджету Привільненської сільської територіальної громади  до бюджету Баштанської міської територіальної громади на забезпечення надання соціальних послуг населенню (утримання соціальних робітників та перебування осіб у відділені стаціонарного догляду для постійного або тимчасового проживання Центру надання соціальних послуг Баштанської міської ради)</t>
  </si>
  <si>
    <t xml:space="preserve">Субвенція з бюджету Привільненської сільської територіальної громади до бюджету Баштанської міської територіальної громади на утримання Баштанського інклюзивно-ресурсного центру </t>
  </si>
  <si>
    <t>Базова дотація</t>
  </si>
  <si>
    <t xml:space="preserve">Державний бюджет України </t>
  </si>
  <si>
    <t xml:space="preserve">Освітня субвенція з державного бюджету місцевим бюджетам </t>
  </si>
  <si>
    <t>Державний бюджет України</t>
  </si>
  <si>
    <t>Субвенція з бюджету Привільненської сільської територіальної громади  до бюджету Баштанської міської територіальної громади для надання послуг із збереження архівних фондів Трудовим архівом Баштанської міської ради</t>
  </si>
  <si>
    <t>Субвенція з бюджету Привільненської сільської територіальної громади  до бюджету Баштанської міської територіальної громади для надання медичних послуг населенню територіальної громади комунальним некомерційним підприємством "Баштанська багатопрофільна лікарня" Баштанської міської ради Миколаївської області</t>
  </si>
  <si>
    <t>Субвенція з бюджету Привільненської сільської територіальної громади  до бюджету Баштанської міської територіальної громади для надання медичних послуг населенню територіальної громади комунальним некомерційним підприємством "Центр первинної медико-санітарної допомоги" Баштанської міської ради Миколаївської області</t>
  </si>
  <si>
    <t>Субвенція з бюджету Привільненської сільської територіальної громади  до бюджету Баштанської міської територіальної громади на підвіз учнів та дітей до закладів освіти</t>
  </si>
  <si>
    <t>Субвенція з бюджету Інгульської сільської територіальної громади до бюджету Баштанської міської територіальної громади на надання соціальних послуг комунальною установою "Центр надання соціальних послуг Баштанської міської ради" за обслуговування населення Інгульської територіальної громади</t>
  </si>
  <si>
    <t>Субвенція з бюджету Інгульської сільської територіальної громади до бюджету Баштанської міської територіальної громади на надання послуг із збереження архівних фондів Трудовим архівом Баштанської міської ради</t>
  </si>
  <si>
    <t>Субвенція з бюджету Інгульської сільської територіальної громади до бюджету Баштанської міської територіальної громади на надання медичних послуг населенню Інгульської сільської територіальної територіальної громади комунальним некомерційним підприємством "Центр первинної медико-санітарної допомоги" Баштанської міської ради Миколаївської області</t>
  </si>
  <si>
    <t>Субвенція з бюджету Інгульської сільської територіальної громади до бюджету Баштанської міської територіальної громади на надання медичних послуг населенню Інгульської сільської територіальної громади комунальним некомерційним підприємством "Баштанська багатопрофільна лікарня" Баштанської міської ради Миколаївської області</t>
  </si>
  <si>
    <t>Субвенція з бюджету Інгульської сільської територіальної громади до бюджету Баштанської міської територіальної громади на проведення медичних оглядів призовників, які підлягають відправці у війська та військовозобов"язаних, які перебувають на військовому обліку КНП "Баштанська багатопрофільна лікарня" Баштанської міської ради Миколаївської області</t>
  </si>
  <si>
    <t>0119770</t>
  </si>
  <si>
    <t>Інші субвенції з місцевого бюджету (субвенція з бюджету Баштанської міської територіальної громади обласному бюджету на реалізацію проєкту "Реконструкція частини приміщень відділення екстреної медичної допомоги КНП"Багатопрофільна лікарня Баштанського району" по вул.Ювілейна,3 м.Баштанка Миколаївської області")</t>
  </si>
  <si>
    <t>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</si>
  <si>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Субвенція з обласного бюджету місцевим бюджетам на здійснення заходів щодо соціально - економічного розвитку територіальних громад Миколаївської області у 2021 році</t>
  </si>
  <si>
    <t>Субвенція з бюджету Інгульської сільської територіальної громади до бюджету Баштанської міської територіальної громади на надання послуг  мистецької освіти комунальною установою "Баштанська дитяча музична школа" на території Інгульської сільської  територіальної громади</t>
  </si>
  <si>
    <t>Субвенція з державного бюджету місцевим бюджетам на здійснення заходів щодо  соціально - економічного розвитку окремих територій</t>
  </si>
  <si>
    <t>Субвенція з державного бюджету на реалізацію заходів, спрямованих на підвищення доступності широкосмугового доступу Інтернету в сільській місцевості</t>
  </si>
  <si>
    <t xml:space="preserve">Субвенція з обласного бюджету місцевим бюджетам на співфінансування впровадження проєктів-переможців обласного конкурсу проєктів та програм розвитку місцевого самоврядування </t>
  </si>
  <si>
    <t>Субвенція з бюджету Інгульської сільської територіальної громади до бюджету Баштанської міської територіальної громади на придбання антирабічної вакцини до застосування особам, що зазнали укусів, подряпин, ослизнення хворими або підозрюваними щодо захворювання на сказ тварин КНП "Баштанська багатопрофільна лікарня"Баштанської міської ради Миколаївської області</t>
  </si>
  <si>
    <t>Субвенція  з місцевого бюджету на забезпечення якісної, сучасної ьа доступної загальної середньої освіти "Нова українська школа" за рахунок відповідної субвенції з державного бюджету</t>
  </si>
  <si>
    <t>Інші субвенції з місцевого бюджету (субвенція з бюджету Баштанської міської територіальної громади обласному бюджету на придбання ноутбуків для педагогічних працівників комунальних закладів загальної середньої освіти та їх філій для організації дистанційного навчання, інших форм здобуття загальної середньої освіти з використанням технологій дистанційного навчання)</t>
  </si>
  <si>
    <t>Субвенція з державного бюджету місцевим бюджетам  на здійснення заходів щодо підтримки територій, що зазнали негативного впливу внаслідок збройного конфлікту на сході України</t>
  </si>
  <si>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підтримку малих групових будинків та забезпечення житлом дітей-сиріт, дітей, позбавлених батьківського піклування, осіб з їх числа за рахунок відповідної субвенції з державного бюджету</t>
  </si>
  <si>
    <t xml:space="preserve">Субвенція з обласного бюджету місцевим бюджетам на  придбання лікарських засобів, виробів медичного призначення, засобів індивідуального захисту, дезінфекційних засобів для спеціалізованих шпиталів, визначених для госпіталізації пацієнтів з підозрою та встановленим діагнозом COVID – 19 </t>
  </si>
  <si>
    <t>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</si>
  <si>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 xml:space="preserve">                                                                23 грудня  2021 р. № 14</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</si>
</sst>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р.&quot;;\-#,##0\ &quot;р.&quot;"/>
    <numFmt numFmtId="189" formatCode="#,##0\ &quot;р.&quot;;[Red]\-#,##0\ &quot;р.&quot;"/>
    <numFmt numFmtId="190" formatCode="#,##0.00\ &quot;р.&quot;;\-#,##0.00\ &quot;р.&quot;"/>
    <numFmt numFmtId="191" formatCode="#,##0.00\ &quot;р.&quot;;[Red]\-#,##0.00\ &quot;р.&quot;"/>
    <numFmt numFmtId="192" formatCode="_-* #,##0\ &quot;р.&quot;_-;\-* #,##0\ &quot;р.&quot;_-;_-* &quot;-&quot;\ &quot;р.&quot;_-;_-@_-"/>
    <numFmt numFmtId="193" formatCode="_-* #,##0\ _р_._-;\-* #,##0\ _р_._-;_-* &quot;-&quot;\ _р_._-;_-@_-"/>
    <numFmt numFmtId="194" formatCode="_-* #,##0.00\ &quot;р.&quot;_-;\-* #,##0.00\ &quot;р.&quot;_-;_-* &quot;-&quot;??\ &quot;р.&quot;_-;_-@_-"/>
    <numFmt numFmtId="195" formatCode="_-* #,##0.00\ _р_._-;\-* #,##0.00\ _р_._-;_-* &quot;-&quot;??\ _р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0.0"/>
    <numFmt numFmtId="208" formatCode="0.000"/>
    <numFmt numFmtId="209" formatCode="[$€-2]\ ###,000_);[Red]\([$€-2]\ ###,000\)"/>
    <numFmt numFmtId="210" formatCode="0.0000"/>
    <numFmt numFmtId="211" formatCode="0.00000"/>
    <numFmt numFmtId="212" formatCode="0.000000"/>
    <numFmt numFmtId="213" formatCode="#,##0_ ;[Red]\-#,##0\ "/>
    <numFmt numFmtId="214" formatCode="&quot;Так&quot;;&quot;Так&quot;;&quot;Ні&quot;"/>
    <numFmt numFmtId="215" formatCode="&quot;True&quot;;&quot;True&quot;;&quot;False&quot;"/>
    <numFmt numFmtId="216" formatCode="&quot;Увімк&quot;;&quot;Увімк&quot;;&quot;Вимк&quot;"/>
    <numFmt numFmtId="217" formatCode="[$¥€-2]\ ###,000_);[Red]\([$€-2]\ ###,000\)"/>
    <numFmt numFmtId="218" formatCode="0.00000000"/>
    <numFmt numFmtId="219" formatCode="0.0000000"/>
    <numFmt numFmtId="220" formatCode="#,##0.000"/>
    <numFmt numFmtId="221" formatCode="#,##0.0000"/>
    <numFmt numFmtId="222" formatCode="#,##0.00000"/>
    <numFmt numFmtId="223" formatCode="#,##0.0"/>
  </numFmts>
  <fonts count="62">
    <font>
      <sz val="10"/>
      <name val="Arial Cyr"/>
      <family val="0"/>
    </font>
    <font>
      <sz val="10"/>
      <name val="Times New Roman"/>
      <family val="1"/>
    </font>
    <font>
      <sz val="14"/>
      <name val="Times New Roman"/>
      <family val="1"/>
    </font>
    <font>
      <b/>
      <sz val="14"/>
      <name val="Times New Roman"/>
      <family val="1"/>
    </font>
    <font>
      <u val="single"/>
      <sz val="10"/>
      <color indexed="12"/>
      <name val="Arial Cyr"/>
      <family val="0"/>
    </font>
    <font>
      <u val="single"/>
      <sz val="10"/>
      <color indexed="36"/>
      <name val="Arial Cyr"/>
      <family val="0"/>
    </font>
    <font>
      <sz val="8"/>
      <name val="Arial Cyr"/>
      <family val="0"/>
    </font>
    <font>
      <sz val="14"/>
      <name val="Arial Cyr"/>
      <family val="0"/>
    </font>
    <font>
      <sz val="12"/>
      <name val="Times New Roman"/>
      <family val="1"/>
    </font>
    <font>
      <b/>
      <sz val="20"/>
      <name val="Times New Roman"/>
      <family val="1"/>
    </font>
    <font>
      <b/>
      <u val="single"/>
      <sz val="18"/>
      <name val="times new roman"/>
      <family val="1"/>
    </font>
    <font>
      <sz val="11"/>
      <name val="Times New Roman"/>
      <family val="1"/>
    </font>
    <font>
      <b/>
      <sz val="18"/>
      <name val="Times New Roman"/>
      <family val="1"/>
    </font>
    <font>
      <b/>
      <sz val="12"/>
      <name val="Times New Roman"/>
      <family val="1"/>
    </font>
    <font>
      <sz val="10"/>
      <name val="Arial"/>
      <family val="2"/>
    </font>
    <font>
      <b/>
      <sz val="16"/>
      <name val="Times New Roman"/>
      <family val="1"/>
    </font>
    <font>
      <b/>
      <sz val="10"/>
      <name val="Arial Cyr"/>
      <family val="0"/>
    </font>
    <font>
      <sz val="24"/>
      <name val="Bahnschrift SemiBold"/>
      <family val="2"/>
    </font>
    <font>
      <sz val="18"/>
      <name val="Times New Roman"/>
      <family val="1"/>
    </font>
    <font>
      <sz val="1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6"/>
      <color indexed="8"/>
      <name val="Times New Roman"/>
      <family val="1"/>
    </font>
    <font>
      <sz val="16"/>
      <color indexed="8"/>
      <name val="Times New Roman"/>
      <family val="1"/>
    </font>
    <font>
      <b/>
      <sz val="14"/>
      <color indexed="8"/>
      <name val="Times New Roman"/>
      <family val="1"/>
    </font>
    <font>
      <sz val="14"/>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6"/>
      <color rgb="FF000000"/>
      <name val="Times New Roman"/>
      <family val="1"/>
    </font>
    <font>
      <sz val="16"/>
      <color rgb="FF000000"/>
      <name val="Times New Roman"/>
      <family val="1"/>
    </font>
    <font>
      <b/>
      <sz val="14"/>
      <color rgb="FF000000"/>
      <name val="Times New Roman"/>
      <family val="1"/>
    </font>
    <font>
      <sz val="14"/>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14"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4"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0" fillId="0" borderId="0">
      <alignment/>
      <protection/>
    </xf>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5"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7" fillId="32" borderId="0" applyNumberFormat="0" applyBorder="0" applyAlignment="0" applyProtection="0"/>
  </cellStyleXfs>
  <cellXfs count="120">
    <xf numFmtId="0" fontId="0" fillId="0" borderId="0" xfId="0" applyAlignment="1">
      <alignment/>
    </xf>
    <xf numFmtId="0" fontId="2" fillId="0" borderId="0" xfId="0" applyFont="1" applyFill="1" applyAlignment="1">
      <alignment/>
    </xf>
    <xf numFmtId="0" fontId="7" fillId="0" borderId="0" xfId="0" applyFont="1" applyFill="1" applyAlignment="1">
      <alignment/>
    </xf>
    <xf numFmtId="0" fontId="0" fillId="0" borderId="0" xfId="0" applyFont="1" applyFill="1" applyAlignment="1">
      <alignment/>
    </xf>
    <xf numFmtId="0" fontId="1" fillId="0" borderId="0" xfId="0" applyFont="1" applyFill="1" applyAlignment="1">
      <alignment/>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2" fillId="0" borderId="0" xfId="0" applyFont="1" applyFill="1" applyAlignment="1">
      <alignment/>
    </xf>
    <xf numFmtId="0" fontId="11" fillId="0" borderId="0" xfId="0" applyFont="1" applyFill="1" applyAlignment="1">
      <alignment horizontal="center" vertical="top"/>
    </xf>
    <xf numFmtId="0" fontId="0" fillId="0" borderId="0" xfId="0" applyFont="1" applyAlignment="1">
      <alignment/>
    </xf>
    <xf numFmtId="0" fontId="12" fillId="0" borderId="0" xfId="0" applyFont="1" applyFill="1" applyAlignment="1">
      <alignment horizontal="center" vertical="center"/>
    </xf>
    <xf numFmtId="0" fontId="2" fillId="0" borderId="0" xfId="0" applyFont="1" applyFill="1" applyBorder="1" applyAlignment="1">
      <alignment horizontal="center" vertical="top" wrapText="1"/>
    </xf>
    <xf numFmtId="0" fontId="16" fillId="0" borderId="0" xfId="0" applyFont="1" applyFill="1" applyAlignment="1">
      <alignment/>
    </xf>
    <xf numFmtId="0" fontId="13" fillId="0" borderId="10" xfId="0" applyFont="1" applyFill="1" applyBorder="1" applyAlignment="1">
      <alignment horizontal="center" vertical="top" wrapText="1"/>
    </xf>
    <xf numFmtId="0" fontId="8" fillId="0" borderId="0" xfId="0" applyFont="1" applyFill="1" applyAlignment="1">
      <alignment horizontal="center" vertical="center"/>
    </xf>
    <xf numFmtId="0" fontId="13" fillId="0" borderId="0" xfId="0" applyFont="1" applyFill="1" applyBorder="1" applyAlignment="1">
      <alignment horizontal="center" vertical="top" wrapText="1"/>
    </xf>
    <xf numFmtId="0" fontId="17" fillId="0" borderId="0" xfId="0" applyFont="1" applyFill="1" applyAlignment="1">
      <alignment horizontal="right"/>
    </xf>
    <xf numFmtId="0" fontId="13" fillId="4" borderId="12" xfId="0" applyFont="1" applyFill="1" applyBorder="1" applyAlignment="1">
      <alignment horizontal="center" vertical="top" wrapText="1"/>
    </xf>
    <xf numFmtId="0" fontId="15" fillId="4" borderId="12" xfId="0" applyFont="1" applyFill="1" applyBorder="1" applyAlignment="1">
      <alignment horizontal="left" vertical="top" wrapText="1"/>
    </xf>
    <xf numFmtId="3" fontId="3" fillId="4" borderId="12" xfId="0" applyNumberFormat="1" applyFont="1" applyFill="1" applyBorder="1" applyAlignment="1">
      <alignment horizontal="center" vertical="top" wrapText="1"/>
    </xf>
    <xf numFmtId="0" fontId="16" fillId="4" borderId="0" xfId="0" applyFont="1" applyFill="1" applyAlignment="1">
      <alignment/>
    </xf>
    <xf numFmtId="0" fontId="13" fillId="4" borderId="10" xfId="0" applyFont="1" applyFill="1" applyBorder="1" applyAlignment="1">
      <alignment horizontal="center" vertical="top" wrapText="1"/>
    </xf>
    <xf numFmtId="0" fontId="15" fillId="4" borderId="10" xfId="0" applyFont="1" applyFill="1" applyBorder="1" applyAlignment="1">
      <alignment horizontal="left" vertical="top" wrapText="1"/>
    </xf>
    <xf numFmtId="0" fontId="3" fillId="4" borderId="10" xfId="0" applyFont="1" applyFill="1" applyBorder="1" applyAlignment="1">
      <alignment horizontal="justify" vertical="top" wrapText="1"/>
    </xf>
    <xf numFmtId="0" fontId="16" fillId="4" borderId="0" xfId="0" applyFont="1" applyFill="1" applyBorder="1" applyAlignment="1">
      <alignment/>
    </xf>
    <xf numFmtId="0" fontId="8" fillId="0" borderId="0" xfId="0" applyFont="1" applyFill="1" applyBorder="1" applyAlignment="1">
      <alignment horizontal="center" vertical="top" wrapText="1"/>
    </xf>
    <xf numFmtId="3" fontId="2" fillId="0" borderId="0" xfId="0" applyNumberFormat="1" applyFont="1" applyFill="1" applyBorder="1" applyAlignment="1">
      <alignment horizontal="center" vertical="top" wrapText="1"/>
    </xf>
    <xf numFmtId="0" fontId="8" fillId="0" borderId="10" xfId="0" applyFont="1" applyFill="1" applyBorder="1" applyAlignment="1">
      <alignment horizontal="center" vertical="top" wrapText="1"/>
    </xf>
    <xf numFmtId="0" fontId="2" fillId="0" borderId="10" xfId="0" applyFont="1" applyFill="1" applyBorder="1" applyAlignment="1">
      <alignment horizontal="center" vertical="top" wrapText="1"/>
    </xf>
    <xf numFmtId="3" fontId="2" fillId="0" borderId="10" xfId="0" applyNumberFormat="1" applyFont="1" applyFill="1" applyBorder="1" applyAlignment="1">
      <alignment horizontal="center" vertical="top" wrapText="1"/>
    </xf>
    <xf numFmtId="0" fontId="3" fillId="0" borderId="10" xfId="0" applyFont="1" applyFill="1" applyBorder="1" applyAlignment="1">
      <alignment horizontal="center" vertical="center" wrapText="1"/>
    </xf>
    <xf numFmtId="0" fontId="58" fillId="0" borderId="0" xfId="0" applyFont="1" applyBorder="1" applyAlignment="1">
      <alignment horizontal="center" vertical="center"/>
    </xf>
    <xf numFmtId="0" fontId="58" fillId="0" borderId="0" xfId="0" applyFont="1" applyBorder="1" applyAlignment="1">
      <alignment vertical="center"/>
    </xf>
    <xf numFmtId="0" fontId="0" fillId="0" borderId="0" xfId="0" applyFont="1" applyFill="1" applyBorder="1" applyAlignment="1">
      <alignment/>
    </xf>
    <xf numFmtId="0" fontId="3" fillId="0" borderId="0" xfId="0" applyFont="1" applyFill="1" applyBorder="1" applyAlignment="1">
      <alignment horizontal="center" vertical="top" wrapText="1"/>
    </xf>
    <xf numFmtId="3" fontId="58" fillId="0" borderId="0" xfId="0" applyNumberFormat="1" applyFont="1" applyBorder="1" applyAlignment="1">
      <alignment horizontal="center" vertical="center"/>
    </xf>
    <xf numFmtId="3" fontId="3" fillId="0" borderId="0" xfId="0" applyNumberFormat="1" applyFont="1" applyFill="1" applyBorder="1" applyAlignment="1">
      <alignment horizontal="center" vertical="top" wrapText="1"/>
    </xf>
    <xf numFmtId="3" fontId="59" fillId="0" borderId="0" xfId="0" applyNumberFormat="1" applyFont="1" applyBorder="1" applyAlignment="1">
      <alignment horizontal="center" vertical="center"/>
    </xf>
    <xf numFmtId="0" fontId="58" fillId="0" borderId="13" xfId="0" applyFont="1" applyBorder="1" applyAlignment="1">
      <alignment horizontal="center" vertical="top"/>
    </xf>
    <xf numFmtId="0" fontId="18" fillId="0" borderId="0" xfId="0" applyFont="1" applyFill="1" applyAlignment="1">
      <alignment horizontal="center" vertical="center"/>
    </xf>
    <xf numFmtId="0" fontId="58" fillId="0" borderId="0" xfId="0" applyFont="1" applyBorder="1" applyAlignment="1">
      <alignment horizontal="center" vertical="center"/>
    </xf>
    <xf numFmtId="0" fontId="15" fillId="0" borderId="0" xfId="0" applyFont="1" applyFill="1" applyBorder="1" applyAlignment="1">
      <alignment horizontal="center" vertical="top" wrapText="1"/>
    </xf>
    <xf numFmtId="3" fontId="19" fillId="0" borderId="0" xfId="0" applyNumberFormat="1" applyFont="1" applyFill="1" applyBorder="1" applyAlignment="1">
      <alignment horizontal="center" vertical="top" wrapText="1"/>
    </xf>
    <xf numFmtId="0" fontId="58" fillId="0" borderId="0" xfId="0" applyFont="1" applyBorder="1" applyAlignment="1">
      <alignment horizontal="center" vertical="center"/>
    </xf>
    <xf numFmtId="0" fontId="58" fillId="0" borderId="0" xfId="0" applyFont="1" applyBorder="1" applyAlignment="1">
      <alignment horizontal="center" vertical="center"/>
    </xf>
    <xf numFmtId="0" fontId="58" fillId="0" borderId="0" xfId="0" applyFont="1" applyBorder="1" applyAlignment="1">
      <alignment horizontal="center" vertical="center"/>
    </xf>
    <xf numFmtId="4" fontId="19" fillId="0" borderId="0" xfId="0" applyNumberFormat="1" applyFont="1" applyFill="1" applyBorder="1" applyAlignment="1">
      <alignment horizontal="center" vertical="top" wrapText="1"/>
    </xf>
    <xf numFmtId="4" fontId="15" fillId="0" borderId="0" xfId="0" applyNumberFormat="1" applyFont="1" applyFill="1" applyBorder="1" applyAlignment="1">
      <alignment horizontal="center" vertical="top" wrapText="1"/>
    </xf>
    <xf numFmtId="4" fontId="3" fillId="4" borderId="12" xfId="0" applyNumberFormat="1" applyFont="1" applyFill="1" applyBorder="1" applyAlignment="1">
      <alignment horizontal="center" vertical="top" wrapText="1"/>
    </xf>
    <xf numFmtId="4" fontId="58" fillId="0" borderId="0" xfId="0" applyNumberFormat="1" applyFont="1" applyBorder="1" applyAlignment="1">
      <alignment horizontal="center" vertical="center"/>
    </xf>
    <xf numFmtId="0" fontId="19" fillId="0" borderId="0" xfId="0" applyFont="1" applyFill="1" applyBorder="1" applyAlignment="1">
      <alignment horizontal="center" vertical="top" wrapText="1"/>
    </xf>
    <xf numFmtId="49" fontId="15" fillId="0" borderId="0" xfId="0" applyNumberFormat="1" applyFont="1" applyFill="1" applyAlignment="1">
      <alignment horizontal="center" vertical="top"/>
    </xf>
    <xf numFmtId="0" fontId="15" fillId="0" borderId="0" xfId="0" applyFont="1" applyFill="1" applyAlignment="1">
      <alignment horizontal="center" vertical="top"/>
    </xf>
    <xf numFmtId="0" fontId="15" fillId="0" borderId="0" xfId="0" applyFont="1" applyFill="1" applyAlignment="1">
      <alignment vertical="top" wrapText="1"/>
    </xf>
    <xf numFmtId="3" fontId="15" fillId="0" borderId="0" xfId="0" applyNumberFormat="1" applyFont="1" applyFill="1" applyBorder="1" applyAlignment="1">
      <alignment horizontal="center" vertical="top" wrapText="1"/>
    </xf>
    <xf numFmtId="0" fontId="58" fillId="0" borderId="0" xfId="0" applyFont="1" applyBorder="1" applyAlignment="1">
      <alignment horizontal="center" vertical="center"/>
    </xf>
    <xf numFmtId="0" fontId="58" fillId="0" borderId="0" xfId="0" applyFont="1" applyBorder="1" applyAlignment="1">
      <alignment horizontal="center" vertical="center"/>
    </xf>
    <xf numFmtId="0" fontId="58" fillId="0" borderId="0" xfId="0" applyFont="1" applyBorder="1" applyAlignment="1">
      <alignment horizontal="center" vertical="center"/>
    </xf>
    <xf numFmtId="0" fontId="58" fillId="0" borderId="0" xfId="0" applyFont="1" applyBorder="1" applyAlignment="1">
      <alignment horizontal="center" vertical="center"/>
    </xf>
    <xf numFmtId="4" fontId="59" fillId="0" borderId="0" xfId="0" applyNumberFormat="1" applyFont="1" applyBorder="1" applyAlignment="1">
      <alignment horizontal="center" vertical="center"/>
    </xf>
    <xf numFmtId="0" fontId="58" fillId="0" borderId="0" xfId="0" applyFont="1" applyBorder="1" applyAlignment="1">
      <alignment horizontal="center" vertical="center"/>
    </xf>
    <xf numFmtId="0" fontId="59" fillId="0" borderId="0" xfId="0" applyFont="1" applyBorder="1" applyAlignment="1">
      <alignment horizontal="center" vertical="center"/>
    </xf>
    <xf numFmtId="0" fontId="58" fillId="0" borderId="0" xfId="0" applyFont="1" applyBorder="1" applyAlignment="1">
      <alignment horizontal="left" vertical="top" wrapText="1"/>
    </xf>
    <xf numFmtId="0" fontId="58" fillId="0" borderId="0" xfId="0" applyFont="1" applyBorder="1" applyAlignment="1">
      <alignment horizontal="center" vertical="center"/>
    </xf>
    <xf numFmtId="0" fontId="3" fillId="0" borderId="10" xfId="0" applyFont="1" applyFill="1" applyBorder="1" applyAlignment="1">
      <alignment horizontal="center" vertical="top" wrapText="1"/>
    </xf>
    <xf numFmtId="0" fontId="58" fillId="0" borderId="10" xfId="0" applyFont="1" applyBorder="1" applyAlignment="1">
      <alignment horizontal="center" vertical="top"/>
    </xf>
    <xf numFmtId="0" fontId="3" fillId="4" borderId="10" xfId="0" applyFont="1" applyFill="1" applyBorder="1" applyAlignment="1">
      <alignment horizontal="center" vertical="top" wrapText="1"/>
    </xf>
    <xf numFmtId="0" fontId="58" fillId="0" borderId="0" xfId="0" applyFont="1" applyBorder="1" applyAlignment="1">
      <alignment horizontal="center" vertical="center"/>
    </xf>
    <xf numFmtId="3" fontId="60" fillId="0" borderId="0" xfId="0" applyNumberFormat="1" applyFont="1" applyBorder="1" applyAlignment="1">
      <alignment horizontal="center" vertical="center"/>
    </xf>
    <xf numFmtId="3" fontId="2" fillId="0" borderId="0" xfId="0" applyNumberFormat="1" applyFont="1" applyFill="1" applyAlignment="1">
      <alignment horizontal="center"/>
    </xf>
    <xf numFmtId="3" fontId="2" fillId="0" borderId="0" xfId="0" applyNumberFormat="1" applyFont="1" applyFill="1" applyAlignment="1">
      <alignment horizontal="center" vertical="top"/>
    </xf>
    <xf numFmtId="3" fontId="59" fillId="0" borderId="10" xfId="0" applyNumberFormat="1" applyFont="1" applyBorder="1" applyAlignment="1">
      <alignment horizontal="center" vertical="top"/>
    </xf>
    <xf numFmtId="3" fontId="17" fillId="0" borderId="0" xfId="0" applyNumberFormat="1" applyFont="1" applyFill="1" applyAlignment="1">
      <alignment horizontal="center"/>
    </xf>
    <xf numFmtId="0" fontId="3" fillId="0" borderId="14" xfId="0" applyFont="1" applyFill="1" applyBorder="1" applyAlignment="1">
      <alignment horizontal="center" vertical="top" wrapText="1"/>
    </xf>
    <xf numFmtId="0" fontId="3" fillId="0" borderId="15" xfId="0" applyFont="1" applyFill="1" applyBorder="1" applyAlignment="1">
      <alignment horizontal="center" vertical="top" wrapText="1"/>
    </xf>
    <xf numFmtId="0" fontId="3" fillId="0" borderId="11" xfId="0" applyFont="1" applyFill="1" applyBorder="1" applyAlignment="1">
      <alignment horizontal="center" vertical="top" wrapText="1"/>
    </xf>
    <xf numFmtId="0" fontId="60" fillId="0" borderId="0" xfId="0" applyFont="1" applyBorder="1" applyAlignment="1">
      <alignment horizontal="center" vertical="center" wrapText="1"/>
    </xf>
    <xf numFmtId="0" fontId="3" fillId="0" borderId="0" xfId="0" applyFont="1" applyFill="1" applyAlignment="1">
      <alignment horizontal="left" vertical="top" wrapText="1"/>
    </xf>
    <xf numFmtId="0" fontId="3" fillId="0" borderId="0" xfId="0" applyFont="1" applyFill="1" applyAlignment="1">
      <alignment horizontal="right" vertical="top" wrapText="1"/>
    </xf>
    <xf numFmtId="0" fontId="19" fillId="0" borderId="0" xfId="0" applyFont="1" applyFill="1" applyBorder="1" applyAlignment="1">
      <alignment horizontal="left" vertical="top" wrapText="1"/>
    </xf>
    <xf numFmtId="0" fontId="3" fillId="0" borderId="0" xfId="0" applyFont="1" applyFill="1" applyAlignment="1">
      <alignment horizontal="center" vertical="top" wrapText="1"/>
    </xf>
    <xf numFmtId="0" fontId="59" fillId="0" borderId="0" xfId="0" applyFont="1" applyBorder="1" applyAlignment="1">
      <alignment horizontal="left" vertical="top" wrapText="1"/>
    </xf>
    <xf numFmtId="0" fontId="59" fillId="0" borderId="0" xfId="0" applyFont="1" applyBorder="1" applyAlignment="1">
      <alignment horizontal="center" vertical="center"/>
    </xf>
    <xf numFmtId="0" fontId="58" fillId="0" borderId="14" xfId="0" applyFont="1" applyBorder="1" applyAlignment="1">
      <alignment horizontal="center" vertical="top"/>
    </xf>
    <xf numFmtId="0" fontId="58" fillId="0" borderId="15" xfId="0" applyFont="1" applyBorder="1" applyAlignment="1">
      <alignment horizontal="center" vertical="top"/>
    </xf>
    <xf numFmtId="0" fontId="58" fillId="0" borderId="11" xfId="0" applyFont="1" applyBorder="1" applyAlignment="1">
      <alignment horizontal="center" vertical="top"/>
    </xf>
    <xf numFmtId="0" fontId="58" fillId="0" borderId="10" xfId="0" applyFont="1" applyBorder="1" applyAlignment="1">
      <alignment horizontal="center" vertical="center" wrapText="1"/>
    </xf>
    <xf numFmtId="0" fontId="59" fillId="0" borderId="10" xfId="0" applyFont="1" applyBorder="1" applyAlignment="1">
      <alignment horizontal="center" vertical="center"/>
    </xf>
    <xf numFmtId="0" fontId="2" fillId="0" borderId="0" xfId="0" applyFont="1" applyFill="1" applyAlignment="1">
      <alignment horizontal="left" vertical="top" indent="31"/>
    </xf>
    <xf numFmtId="0" fontId="2" fillId="0" borderId="0" xfId="0" applyFont="1" applyFill="1" applyAlignment="1">
      <alignment horizontal="left" vertical="top" wrapText="1" indent="31"/>
    </xf>
    <xf numFmtId="0" fontId="12" fillId="0" borderId="0" xfId="0" applyFont="1" applyFill="1" applyAlignment="1">
      <alignment horizontal="center" vertical="center"/>
    </xf>
    <xf numFmtId="0" fontId="3" fillId="0" borderId="12" xfId="0" applyFont="1" applyFill="1" applyBorder="1" applyAlignment="1">
      <alignment horizontal="center" vertical="top" wrapText="1"/>
    </xf>
    <xf numFmtId="0" fontId="3" fillId="0" borderId="16" xfId="0" applyFont="1" applyFill="1" applyBorder="1" applyAlignment="1">
      <alignment horizontal="center" vertical="top" wrapText="1"/>
    </xf>
    <xf numFmtId="0" fontId="3" fillId="0" borderId="12"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8" fillId="0" borderId="0" xfId="0" applyFont="1" applyFill="1" applyAlignment="1">
      <alignment horizontal="center" vertical="center"/>
    </xf>
    <xf numFmtId="0" fontId="9" fillId="0" borderId="0" xfId="0" applyFont="1" applyFill="1" applyAlignment="1">
      <alignment horizontal="center" vertical="center"/>
    </xf>
    <xf numFmtId="0" fontId="2" fillId="0" borderId="0" xfId="0" applyFont="1" applyFill="1" applyAlignment="1">
      <alignment horizontal="center" vertical="top" wrapText="1"/>
    </xf>
    <xf numFmtId="0" fontId="3" fillId="0" borderId="17" xfId="0" applyFont="1" applyFill="1" applyBorder="1" applyAlignment="1">
      <alignment horizontal="center" vertical="top" wrapText="1"/>
    </xf>
    <xf numFmtId="0" fontId="3" fillId="0" borderId="18" xfId="0" applyFont="1" applyFill="1" applyBorder="1" applyAlignment="1">
      <alignment horizontal="center" vertical="top" wrapText="1"/>
    </xf>
    <xf numFmtId="0" fontId="3" fillId="0" borderId="19" xfId="0" applyFont="1" applyFill="1" applyBorder="1" applyAlignment="1">
      <alignment horizontal="center" vertical="top" wrapText="1"/>
    </xf>
    <xf numFmtId="0" fontId="3" fillId="0" borderId="20" xfId="0" applyFont="1" applyFill="1" applyBorder="1" applyAlignment="1">
      <alignment horizontal="center" vertical="top" wrapText="1"/>
    </xf>
    <xf numFmtId="0" fontId="8" fillId="0" borderId="14"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59" fillId="0" borderId="0" xfId="0" applyFont="1" applyBorder="1" applyAlignment="1">
      <alignment horizontal="left" vertical="center" wrapText="1"/>
    </xf>
    <xf numFmtId="0" fontId="10" fillId="0" borderId="0" xfId="0" applyFont="1" applyFill="1" applyAlignment="1">
      <alignment horizontal="center"/>
    </xf>
    <xf numFmtId="0" fontId="58" fillId="0" borderId="0" xfId="0" applyFont="1" applyBorder="1" applyAlignment="1">
      <alignment horizontal="center" vertical="top" wrapText="1"/>
    </xf>
    <xf numFmtId="0" fontId="59" fillId="0" borderId="0" xfId="0" applyFont="1" applyBorder="1" applyAlignment="1">
      <alignment horizontal="center" vertical="top"/>
    </xf>
    <xf numFmtId="0" fontId="2" fillId="0" borderId="0" xfId="0" applyFont="1" applyFill="1" applyBorder="1" applyAlignment="1">
      <alignment horizontal="center" vertical="top" wrapText="1"/>
    </xf>
    <xf numFmtId="0" fontId="58" fillId="0" borderId="0" xfId="0" applyFont="1" applyBorder="1" applyAlignment="1">
      <alignment horizontal="center" vertical="center" wrapText="1"/>
    </xf>
    <xf numFmtId="0" fontId="15" fillId="0" borderId="0" xfId="0" applyFont="1" applyFill="1" applyBorder="1" applyAlignment="1">
      <alignment horizontal="center" vertical="top" wrapText="1"/>
    </xf>
    <xf numFmtId="0" fontId="19" fillId="0" borderId="21" xfId="0" applyFont="1" applyFill="1" applyBorder="1" applyAlignment="1">
      <alignment horizontal="left" vertical="top" wrapText="1"/>
    </xf>
    <xf numFmtId="0" fontId="3" fillId="0" borderId="10" xfId="0" applyFont="1" applyFill="1" applyBorder="1" applyAlignment="1">
      <alignment horizontal="center" vertical="top" wrapText="1"/>
    </xf>
    <xf numFmtId="0" fontId="2" fillId="0" borderId="10" xfId="0" applyFont="1" applyFill="1" applyBorder="1" applyAlignment="1">
      <alignment horizontal="center" vertical="top" wrapText="1"/>
    </xf>
    <xf numFmtId="0" fontId="58" fillId="0" borderId="0" xfId="0" applyFont="1" applyBorder="1" applyAlignment="1">
      <alignment horizontal="center" vertical="center"/>
    </xf>
    <xf numFmtId="0" fontId="19" fillId="0" borderId="0" xfId="0" applyFont="1" applyFill="1" applyBorder="1" applyAlignment="1">
      <alignment vertical="top" wrapText="1"/>
    </xf>
    <xf numFmtId="0" fontId="19" fillId="0" borderId="0" xfId="0" applyFont="1" applyFill="1" applyBorder="1" applyAlignment="1">
      <alignment horizontal="center" vertical="top" wrapText="1"/>
    </xf>
    <xf numFmtId="0" fontId="61" fillId="0" borderId="0" xfId="0" applyFont="1" applyBorder="1" applyAlignment="1">
      <alignment horizontal="center" vertical="top"/>
    </xf>
    <xf numFmtId="0" fontId="3" fillId="0" borderId="13" xfId="0" applyFont="1" applyFill="1" applyBorder="1" applyAlignment="1">
      <alignment horizontal="center" vertical="top" wrapText="1"/>
    </xf>
    <xf numFmtId="0" fontId="3" fillId="0" borderId="0" xfId="0" applyFont="1" applyFill="1" applyBorder="1" applyAlignment="1">
      <alignment horizontal="center" vertical="top"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2" xfId="50"/>
    <cellStyle name="Итог" xfId="51"/>
    <cellStyle name="Контрольная ячейка" xfId="52"/>
    <cellStyle name="Название" xfId="53"/>
    <cellStyle name="Нейтральный"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14"/>
  <sheetViews>
    <sheetView tabSelected="1" view="pageBreakPreview" zoomScale="60" zoomScaleNormal="80" workbookViewId="0" topLeftCell="A1">
      <selection activeCell="B14" sqref="B14:C14"/>
    </sheetView>
  </sheetViews>
  <sheetFormatPr defaultColWidth="9.00390625" defaultRowHeight="12.75"/>
  <cols>
    <col min="1" max="2" width="21.00390625" style="3" customWidth="1"/>
    <col min="3" max="3" width="74.375" style="2" customWidth="1"/>
    <col min="4" max="4" width="24.375" style="2" customWidth="1"/>
    <col min="5" max="16384" width="9.125" style="9" customWidth="1"/>
  </cols>
  <sheetData>
    <row r="1" spans="1:4" s="2" customFormat="1" ht="22.5" customHeight="1">
      <c r="A1" s="1"/>
      <c r="B1" s="1"/>
      <c r="C1" s="88" t="s">
        <v>3</v>
      </c>
      <c r="D1" s="88"/>
    </row>
    <row r="2" spans="1:4" s="2" customFormat="1" ht="22.5" customHeight="1">
      <c r="A2" s="1"/>
      <c r="B2" s="1"/>
      <c r="C2" s="89" t="s">
        <v>35</v>
      </c>
      <c r="D2" s="89"/>
    </row>
    <row r="3" spans="1:4" s="2" customFormat="1" ht="22.5" customHeight="1">
      <c r="A3" s="1"/>
      <c r="B3" s="1"/>
      <c r="C3" s="97" t="s">
        <v>79</v>
      </c>
      <c r="D3" s="97"/>
    </row>
    <row r="4" spans="1:4" s="2" customFormat="1" ht="22.5" customHeight="1">
      <c r="A4" s="7"/>
      <c r="B4" s="7"/>
      <c r="C4" s="7"/>
      <c r="D4" s="7"/>
    </row>
    <row r="5" spans="1:4" s="3" customFormat="1" ht="25.5" customHeight="1">
      <c r="A5" s="96" t="s">
        <v>4</v>
      </c>
      <c r="B5" s="96"/>
      <c r="C5" s="96"/>
      <c r="D5" s="96"/>
    </row>
    <row r="6" spans="1:4" s="3" customFormat="1" ht="22.5" customHeight="1">
      <c r="A6" s="96" t="s">
        <v>5</v>
      </c>
      <c r="B6" s="96"/>
      <c r="C6" s="96"/>
      <c r="D6" s="96"/>
    </row>
    <row r="7" spans="1:4" s="3" customFormat="1" ht="33" customHeight="1">
      <c r="A7" s="105">
        <v>14502000000</v>
      </c>
      <c r="B7" s="105"/>
      <c r="C7" s="105"/>
      <c r="D7" s="105"/>
    </row>
    <row r="8" spans="1:4" s="3" customFormat="1" ht="12" customHeight="1">
      <c r="A8" s="95" t="s">
        <v>2</v>
      </c>
      <c r="B8" s="95"/>
      <c r="C8" s="95"/>
      <c r="D8" s="95"/>
    </row>
    <row r="9" spans="1:4" s="3" customFormat="1" ht="12" customHeight="1">
      <c r="A9" s="14"/>
      <c r="B9" s="14"/>
      <c r="C9" s="14"/>
      <c r="D9" s="14"/>
    </row>
    <row r="10" spans="1:4" s="3" customFormat="1" ht="19.5" customHeight="1">
      <c r="A10" s="90" t="s">
        <v>9</v>
      </c>
      <c r="B10" s="90"/>
      <c r="C10" s="90"/>
      <c r="D10" s="90"/>
    </row>
    <row r="11" spans="1:4" s="3" customFormat="1" ht="36.75" customHeight="1">
      <c r="A11" s="10"/>
      <c r="B11" s="10"/>
      <c r="C11" s="10"/>
      <c r="D11" s="39" t="s">
        <v>45</v>
      </c>
    </row>
    <row r="12" spans="1:4" s="3" customFormat="1" ht="19.5" customHeight="1">
      <c r="A12" s="91" t="s">
        <v>10</v>
      </c>
      <c r="B12" s="98" t="s">
        <v>11</v>
      </c>
      <c r="C12" s="99"/>
      <c r="D12" s="93" t="s">
        <v>1</v>
      </c>
    </row>
    <row r="13" spans="1:4" s="3" customFormat="1" ht="106.5" customHeight="1">
      <c r="A13" s="92"/>
      <c r="B13" s="100"/>
      <c r="C13" s="101"/>
      <c r="D13" s="94"/>
    </row>
    <row r="14" spans="1:4" s="3" customFormat="1" ht="19.5" customHeight="1">
      <c r="A14" s="5">
        <v>1</v>
      </c>
      <c r="B14" s="102">
        <v>2</v>
      </c>
      <c r="C14" s="103"/>
      <c r="D14" s="6">
        <v>3</v>
      </c>
    </row>
    <row r="15" spans="1:6" s="3" customFormat="1" ht="21.75" customHeight="1">
      <c r="A15" s="73" t="s">
        <v>36</v>
      </c>
      <c r="B15" s="74"/>
      <c r="C15" s="74"/>
      <c r="D15" s="75"/>
      <c r="E15" s="32"/>
      <c r="F15" s="33"/>
    </row>
    <row r="16" spans="1:6" s="3" customFormat="1" ht="21.75" customHeight="1">
      <c r="A16" s="34">
        <v>41020100</v>
      </c>
      <c r="B16" s="118" t="s">
        <v>51</v>
      </c>
      <c r="C16" s="118"/>
      <c r="D16" s="34">
        <v>6026000</v>
      </c>
      <c r="E16" s="32"/>
      <c r="F16" s="33"/>
    </row>
    <row r="17" spans="1:6" s="3" customFormat="1" ht="21.75" customHeight="1">
      <c r="A17" s="11">
        <v>9900000000</v>
      </c>
      <c r="B17" s="108" t="s">
        <v>52</v>
      </c>
      <c r="C17" s="108"/>
      <c r="D17" s="11">
        <v>6026000</v>
      </c>
      <c r="E17" s="32"/>
      <c r="F17" s="33"/>
    </row>
    <row r="18" spans="1:6" s="3" customFormat="1" ht="21.75" customHeight="1">
      <c r="A18" s="34">
        <v>41033900</v>
      </c>
      <c r="B18" s="119" t="s">
        <v>53</v>
      </c>
      <c r="C18" s="119"/>
      <c r="D18" s="34">
        <v>63898000</v>
      </c>
      <c r="E18" s="32"/>
      <c r="F18" s="33"/>
    </row>
    <row r="19" spans="1:6" s="3" customFormat="1" ht="21.75" customHeight="1">
      <c r="A19" s="11">
        <v>9900000000</v>
      </c>
      <c r="B19" s="108" t="s">
        <v>54</v>
      </c>
      <c r="C19" s="108"/>
      <c r="D19" s="11">
        <v>63898000</v>
      </c>
      <c r="E19" s="32"/>
      <c r="F19" s="33"/>
    </row>
    <row r="20" spans="1:6" s="3" customFormat="1" ht="53.25" customHeight="1">
      <c r="A20" s="34">
        <v>41034500</v>
      </c>
      <c r="B20" s="119" t="s">
        <v>69</v>
      </c>
      <c r="C20" s="119"/>
      <c r="D20" s="34">
        <f>D21</f>
        <v>16250400</v>
      </c>
      <c r="E20" s="32"/>
      <c r="F20" s="33"/>
    </row>
    <row r="21" spans="1:6" s="3" customFormat="1" ht="21.75" customHeight="1">
      <c r="A21" s="11">
        <v>9900000000</v>
      </c>
      <c r="B21" s="108" t="s">
        <v>54</v>
      </c>
      <c r="C21" s="108"/>
      <c r="D21" s="11">
        <f>900000+13750400+1600000</f>
        <v>16250400</v>
      </c>
      <c r="E21" s="32"/>
      <c r="F21" s="33"/>
    </row>
    <row r="22" spans="1:6" s="3" customFormat="1" ht="66.75" customHeight="1">
      <c r="A22" s="34">
        <v>41034600</v>
      </c>
      <c r="B22" s="119" t="s">
        <v>75</v>
      </c>
      <c r="C22" s="119"/>
      <c r="D22" s="34">
        <v>385000</v>
      </c>
      <c r="E22" s="32"/>
      <c r="F22" s="33"/>
    </row>
    <row r="23" spans="1:6" s="3" customFormat="1" ht="21.75" customHeight="1">
      <c r="A23" s="11">
        <v>9900000000</v>
      </c>
      <c r="B23" s="108" t="s">
        <v>54</v>
      </c>
      <c r="C23" s="108"/>
      <c r="D23" s="11">
        <v>385000</v>
      </c>
      <c r="E23" s="32"/>
      <c r="F23" s="33"/>
    </row>
    <row r="24" spans="1:6" s="3" customFormat="1" ht="57" customHeight="1">
      <c r="A24" s="34">
        <v>41035500</v>
      </c>
      <c r="B24" s="119" t="s">
        <v>70</v>
      </c>
      <c r="C24" s="119"/>
      <c r="D24" s="34">
        <f>D25</f>
        <v>1305648</v>
      </c>
      <c r="E24" s="32"/>
      <c r="F24" s="33"/>
    </row>
    <row r="25" spans="1:6" s="3" customFormat="1" ht="21.75" customHeight="1">
      <c r="A25" s="11">
        <v>9900000000</v>
      </c>
      <c r="B25" s="108" t="s">
        <v>54</v>
      </c>
      <c r="C25" s="108"/>
      <c r="D25" s="11">
        <v>1305648</v>
      </c>
      <c r="E25" s="32"/>
      <c r="F25" s="33"/>
    </row>
    <row r="26" spans="1:6" s="3" customFormat="1" ht="74.25" customHeight="1">
      <c r="A26" s="34">
        <v>41040200</v>
      </c>
      <c r="B26" s="119" t="s">
        <v>46</v>
      </c>
      <c r="C26" s="119"/>
      <c r="D26" s="36">
        <f>D27</f>
        <v>2534900</v>
      </c>
      <c r="E26" s="32"/>
      <c r="F26" s="33"/>
    </row>
    <row r="27" spans="1:6" s="3" customFormat="1" ht="40.5" customHeight="1">
      <c r="A27" s="11">
        <v>14100000000</v>
      </c>
      <c r="B27" s="107" t="s">
        <v>27</v>
      </c>
      <c r="C27" s="107"/>
      <c r="D27" s="26">
        <v>2534900</v>
      </c>
      <c r="E27" s="32"/>
      <c r="F27" s="33"/>
    </row>
    <row r="28" spans="1:6" s="3" customFormat="1" ht="119.25" customHeight="1">
      <c r="A28" s="34">
        <v>41040500</v>
      </c>
      <c r="B28" s="106" t="s">
        <v>78</v>
      </c>
      <c r="C28" s="106"/>
      <c r="D28" s="36">
        <f>D29</f>
        <v>556400</v>
      </c>
      <c r="E28" s="32"/>
      <c r="F28" s="33"/>
    </row>
    <row r="29" spans="1:6" s="3" customFormat="1" ht="45.75" customHeight="1">
      <c r="A29" s="11">
        <v>14100000000</v>
      </c>
      <c r="B29" s="107" t="s">
        <v>27</v>
      </c>
      <c r="C29" s="107"/>
      <c r="D29" s="26">
        <v>556400</v>
      </c>
      <c r="E29" s="32"/>
      <c r="F29" s="33"/>
    </row>
    <row r="30" spans="1:6" s="3" customFormat="1" ht="133.5" customHeight="1">
      <c r="A30" s="34">
        <v>41050900</v>
      </c>
      <c r="B30" s="80" t="s">
        <v>76</v>
      </c>
      <c r="C30" s="80"/>
      <c r="D30" s="70">
        <f>D31</f>
        <v>899496</v>
      </c>
      <c r="E30" s="32"/>
      <c r="F30" s="33"/>
    </row>
    <row r="31" spans="1:6" s="3" customFormat="1" ht="33" customHeight="1">
      <c r="A31" s="11">
        <v>14100000000</v>
      </c>
      <c r="B31" s="117" t="s">
        <v>27</v>
      </c>
      <c r="C31" s="117"/>
      <c r="D31" s="69">
        <v>899496</v>
      </c>
      <c r="E31" s="32"/>
      <c r="F31" s="33"/>
    </row>
    <row r="32" spans="1:5" s="3" customFormat="1" ht="48" customHeight="1">
      <c r="A32" s="34">
        <v>41051000</v>
      </c>
      <c r="B32" s="76" t="s">
        <v>37</v>
      </c>
      <c r="C32" s="76"/>
      <c r="D32" s="68">
        <v>1499035</v>
      </c>
      <c r="E32" s="31"/>
    </row>
    <row r="33" spans="1:5" s="3" customFormat="1" ht="21.75" customHeight="1">
      <c r="A33" s="11">
        <v>14100000000</v>
      </c>
      <c r="B33" s="82" t="s">
        <v>27</v>
      </c>
      <c r="C33" s="82"/>
      <c r="D33" s="37">
        <v>1499035</v>
      </c>
      <c r="E33" s="31"/>
    </row>
    <row r="34" spans="1:5" s="3" customFormat="1" ht="21.75" customHeight="1">
      <c r="A34" s="15"/>
      <c r="B34" s="31"/>
      <c r="C34" s="31"/>
      <c r="D34" s="31"/>
      <c r="E34" s="31"/>
    </row>
    <row r="35" spans="1:5" s="3" customFormat="1" ht="71.25" customHeight="1">
      <c r="A35" s="15">
        <v>41051200</v>
      </c>
      <c r="B35" s="109" t="s">
        <v>20</v>
      </c>
      <c r="C35" s="109"/>
      <c r="D35" s="35">
        <v>504424</v>
      </c>
      <c r="E35" s="31"/>
    </row>
    <row r="36" spans="1:5" s="3" customFormat="1" ht="34.5" customHeight="1">
      <c r="A36" s="11">
        <v>14100000000</v>
      </c>
      <c r="B36" s="82" t="s">
        <v>27</v>
      </c>
      <c r="C36" s="82"/>
      <c r="D36" s="37">
        <v>504424</v>
      </c>
      <c r="E36" s="31"/>
    </row>
    <row r="37" spans="1:5" s="3" customFormat="1" ht="66" customHeight="1">
      <c r="A37" s="34">
        <v>41051400</v>
      </c>
      <c r="B37" s="106" t="s">
        <v>73</v>
      </c>
      <c r="C37" s="106"/>
      <c r="D37" s="35">
        <f>D38</f>
        <v>887842</v>
      </c>
      <c r="E37" s="60"/>
    </row>
    <row r="38" spans="1:5" s="3" customFormat="1" ht="34.5" customHeight="1">
      <c r="A38" s="11">
        <v>14100000000</v>
      </c>
      <c r="B38" s="82" t="s">
        <v>27</v>
      </c>
      <c r="C38" s="82"/>
      <c r="D38" s="37">
        <v>887842</v>
      </c>
      <c r="E38" s="60"/>
    </row>
    <row r="39" spans="1:5" s="3" customFormat="1" ht="39" customHeight="1">
      <c r="A39" s="15">
        <v>41051700</v>
      </c>
      <c r="B39" s="109" t="s">
        <v>66</v>
      </c>
      <c r="C39" s="109"/>
      <c r="D39" s="35">
        <f>D40</f>
        <v>346114</v>
      </c>
      <c r="E39" s="31"/>
    </row>
    <row r="40" spans="1:5" s="3" customFormat="1" ht="31.5" customHeight="1">
      <c r="A40" s="11">
        <v>14100000000</v>
      </c>
      <c r="B40" s="82" t="s">
        <v>27</v>
      </c>
      <c r="C40" s="82"/>
      <c r="D40" s="37">
        <v>346114</v>
      </c>
      <c r="E40" s="55"/>
    </row>
    <row r="41" spans="1:5" s="3" customFormat="1" ht="69.75" customHeight="1">
      <c r="A41" s="34">
        <v>41055000</v>
      </c>
      <c r="B41" s="109" t="s">
        <v>30</v>
      </c>
      <c r="C41" s="109"/>
      <c r="D41" s="35">
        <f>D42+D43+D44</f>
        <v>747800</v>
      </c>
      <c r="E41" s="31"/>
    </row>
    <row r="42" spans="1:5" s="3" customFormat="1" ht="21.75" customHeight="1">
      <c r="A42" s="34">
        <v>14100000000</v>
      </c>
      <c r="B42" s="82" t="s">
        <v>27</v>
      </c>
      <c r="C42" s="82"/>
      <c r="D42" s="37">
        <f>343000+171500</f>
        <v>514500</v>
      </c>
      <c r="E42" s="31"/>
    </row>
    <row r="43" spans="1:5" s="3" customFormat="1" ht="21.75" customHeight="1">
      <c r="A43" s="34">
        <v>14554000000</v>
      </c>
      <c r="B43" s="116" t="s">
        <v>41</v>
      </c>
      <c r="C43" s="116"/>
      <c r="D43" s="37">
        <f>59800+29900</f>
        <v>89700</v>
      </c>
      <c r="E43" s="31"/>
    </row>
    <row r="44" spans="1:5" s="3" customFormat="1" ht="21.75" customHeight="1">
      <c r="A44" s="34">
        <v>14546000000</v>
      </c>
      <c r="B44" s="116" t="s">
        <v>40</v>
      </c>
      <c r="C44" s="116"/>
      <c r="D44" s="37">
        <f>95700+47900</f>
        <v>143600</v>
      </c>
      <c r="E44" s="45"/>
    </row>
    <row r="45" spans="1:5" s="3" customFormat="1" ht="21.75" customHeight="1">
      <c r="A45" s="34">
        <v>41053900</v>
      </c>
      <c r="B45" s="114" t="s">
        <v>38</v>
      </c>
      <c r="C45" s="114"/>
      <c r="D45" s="49">
        <f>D46+D59+D66</f>
        <v>5153527.32</v>
      </c>
      <c r="E45" s="31"/>
    </row>
    <row r="46" spans="1:5" s="3" customFormat="1" ht="21.75" customHeight="1">
      <c r="A46" s="34">
        <v>14100000000</v>
      </c>
      <c r="B46" s="114" t="s">
        <v>27</v>
      </c>
      <c r="C46" s="114"/>
      <c r="D46" s="35">
        <f>D48+D49+D50+D51+D52+D53+D54+D55+D56+D57+D58</f>
        <v>1158297.6</v>
      </c>
      <c r="E46" s="31"/>
    </row>
    <row r="47" spans="1:5" s="3" customFormat="1" ht="21.75" customHeight="1">
      <c r="A47" s="34"/>
      <c r="B47" s="114" t="s">
        <v>39</v>
      </c>
      <c r="C47" s="114"/>
      <c r="D47" s="35"/>
      <c r="E47" s="31"/>
    </row>
    <row r="48" spans="1:5" s="3" customFormat="1" ht="63" customHeight="1">
      <c r="A48" s="34"/>
      <c r="B48" s="104" t="s">
        <v>21</v>
      </c>
      <c r="C48" s="104"/>
      <c r="D48" s="37">
        <f>120000-30000</f>
        <v>90000</v>
      </c>
      <c r="E48" s="31"/>
    </row>
    <row r="49" spans="1:5" s="3" customFormat="1" ht="110.25" customHeight="1">
      <c r="A49" s="34"/>
      <c r="B49" s="104" t="s">
        <v>22</v>
      </c>
      <c r="C49" s="104"/>
      <c r="D49" s="37">
        <v>20300</v>
      </c>
      <c r="E49" s="31"/>
    </row>
    <row r="50" spans="1:5" s="3" customFormat="1" ht="106.5" customHeight="1">
      <c r="A50" s="34"/>
      <c r="B50" s="104" t="s">
        <v>28</v>
      </c>
      <c r="C50" s="104"/>
      <c r="D50" s="37">
        <v>23200</v>
      </c>
      <c r="E50" s="31"/>
    </row>
    <row r="51" spans="1:5" s="3" customFormat="1" ht="136.5" customHeight="1">
      <c r="A51" s="34"/>
      <c r="B51" s="104" t="s">
        <v>29</v>
      </c>
      <c r="C51" s="104"/>
      <c r="D51" s="37">
        <v>30000</v>
      </c>
      <c r="E51" s="31"/>
    </row>
    <row r="52" spans="1:5" s="3" customFormat="1" ht="183.75" customHeight="1">
      <c r="A52" s="34"/>
      <c r="B52" s="104" t="s">
        <v>23</v>
      </c>
      <c r="C52" s="104"/>
      <c r="D52" s="37">
        <v>60000</v>
      </c>
      <c r="E52" s="31"/>
    </row>
    <row r="53" spans="1:5" s="3" customFormat="1" ht="76.5" customHeight="1">
      <c r="A53" s="34"/>
      <c r="B53" s="104" t="s">
        <v>24</v>
      </c>
      <c r="C53" s="104"/>
      <c r="D53" s="37">
        <v>98800</v>
      </c>
      <c r="E53" s="31"/>
    </row>
    <row r="54" spans="1:5" s="3" customFormat="1" ht="85.5" customHeight="1">
      <c r="A54" s="15"/>
      <c r="B54" s="104" t="s">
        <v>25</v>
      </c>
      <c r="C54" s="104"/>
      <c r="D54" s="37">
        <f>14100+36</f>
        <v>14136</v>
      </c>
      <c r="E54" s="31"/>
    </row>
    <row r="55" spans="1:5" s="3" customFormat="1" ht="125.25" customHeight="1">
      <c r="A55" s="41"/>
      <c r="B55" s="104" t="s">
        <v>26</v>
      </c>
      <c r="C55" s="104"/>
      <c r="D55" s="37">
        <v>13300</v>
      </c>
      <c r="E55" s="31"/>
    </row>
    <row r="56" spans="1:5" s="3" customFormat="1" ht="85.5" customHeight="1">
      <c r="A56" s="41"/>
      <c r="B56" s="104" t="s">
        <v>67</v>
      </c>
      <c r="C56" s="104"/>
      <c r="D56" s="59">
        <f>76968.6+80577+39933+137417+32804+7000</f>
        <v>374699.6</v>
      </c>
      <c r="E56" s="56"/>
    </row>
    <row r="57" spans="1:5" s="3" customFormat="1" ht="85.5" customHeight="1">
      <c r="A57" s="41"/>
      <c r="B57" s="81" t="s">
        <v>71</v>
      </c>
      <c r="C57" s="81"/>
      <c r="D57" s="59">
        <f>283222-14195</f>
        <v>269027</v>
      </c>
      <c r="E57" s="57"/>
    </row>
    <row r="58" spans="1:5" s="3" customFormat="1" ht="120.75" customHeight="1">
      <c r="A58" s="41"/>
      <c r="B58" s="81" t="s">
        <v>77</v>
      </c>
      <c r="C58" s="81"/>
      <c r="D58" s="59">
        <v>164835</v>
      </c>
      <c r="E58" s="67"/>
    </row>
    <row r="59" spans="1:5" s="3" customFormat="1" ht="34.5" customHeight="1">
      <c r="A59" s="41">
        <v>14554000000</v>
      </c>
      <c r="B59" s="110" t="s">
        <v>41</v>
      </c>
      <c r="C59" s="110"/>
      <c r="D59" s="47">
        <f>D60+D61+D62+D63+D64+D65</f>
        <v>1409294.91</v>
      </c>
      <c r="E59" s="31"/>
    </row>
    <row r="60" spans="1:5" s="3" customFormat="1" ht="138.75" customHeight="1">
      <c r="A60" s="41"/>
      <c r="B60" s="115" t="s">
        <v>49</v>
      </c>
      <c r="C60" s="115"/>
      <c r="D60" s="42">
        <v>418197</v>
      </c>
      <c r="E60" s="31"/>
    </row>
    <row r="61" spans="1:5" s="3" customFormat="1" ht="75" customHeight="1">
      <c r="A61" s="41"/>
      <c r="B61" s="79" t="s">
        <v>50</v>
      </c>
      <c r="C61" s="79"/>
      <c r="D61" s="42">
        <v>14250</v>
      </c>
      <c r="E61" s="40"/>
    </row>
    <row r="62" spans="1:5" s="3" customFormat="1" ht="99.75" customHeight="1">
      <c r="A62" s="41"/>
      <c r="B62" s="79" t="s">
        <v>55</v>
      </c>
      <c r="C62" s="79"/>
      <c r="D62" s="42">
        <v>74900</v>
      </c>
      <c r="E62" s="43"/>
    </row>
    <row r="63" spans="1:5" s="3" customFormat="1" ht="143.25" customHeight="1">
      <c r="A63" s="41"/>
      <c r="B63" s="79" t="s">
        <v>56</v>
      </c>
      <c r="C63" s="79"/>
      <c r="D63" s="42">
        <f>488400-33500+185556</f>
        <v>640456</v>
      </c>
      <c r="E63" s="43"/>
    </row>
    <row r="64" spans="1:5" s="3" customFormat="1" ht="138" customHeight="1">
      <c r="A64" s="41"/>
      <c r="B64" s="79" t="s">
        <v>57</v>
      </c>
      <c r="C64" s="79"/>
      <c r="D64" s="46">
        <f>234600-5188.09+20000</f>
        <v>249411.91</v>
      </c>
      <c r="E64" s="43"/>
    </row>
    <row r="65" spans="1:5" s="3" customFormat="1" ht="71.25" customHeight="1">
      <c r="A65" s="41"/>
      <c r="B65" s="79" t="s">
        <v>58</v>
      </c>
      <c r="C65" s="79"/>
      <c r="D65" s="42">
        <v>12080</v>
      </c>
      <c r="E65" s="44"/>
    </row>
    <row r="66" spans="1:5" s="3" customFormat="1" ht="37.5" customHeight="1">
      <c r="A66" s="41">
        <v>14546000000</v>
      </c>
      <c r="B66" s="110" t="s">
        <v>40</v>
      </c>
      <c r="C66" s="110"/>
      <c r="D66" s="47">
        <f>D67+D68+D69+D70+D71+D72+D74+D73+D75</f>
        <v>2585934.81</v>
      </c>
      <c r="E66" s="31"/>
    </row>
    <row r="67" spans="1:5" s="3" customFormat="1" ht="65.25" customHeight="1">
      <c r="A67" s="41"/>
      <c r="B67" s="79" t="s">
        <v>48</v>
      </c>
      <c r="C67" s="79"/>
      <c r="D67" s="42">
        <v>74820</v>
      </c>
      <c r="E67" s="40"/>
    </row>
    <row r="68" spans="1:5" s="3" customFormat="1" ht="124.5" customHeight="1">
      <c r="A68" s="41"/>
      <c r="B68" s="79" t="s">
        <v>47</v>
      </c>
      <c r="C68" s="79"/>
      <c r="D68" s="42">
        <v>240000</v>
      </c>
      <c r="E68" s="31"/>
    </row>
    <row r="69" spans="1:5" s="3" customFormat="1" ht="124.5" customHeight="1">
      <c r="A69" s="41"/>
      <c r="B69" s="79" t="s">
        <v>59</v>
      </c>
      <c r="C69" s="79"/>
      <c r="D69" s="42">
        <v>359464</v>
      </c>
      <c r="E69" s="45"/>
    </row>
    <row r="70" spans="1:5" s="3" customFormat="1" ht="93" customHeight="1">
      <c r="A70" s="41"/>
      <c r="B70" s="79" t="s">
        <v>60</v>
      </c>
      <c r="C70" s="79"/>
      <c r="D70" s="42">
        <v>124000</v>
      </c>
      <c r="E70" s="45"/>
    </row>
    <row r="71" spans="1:5" s="3" customFormat="1" ht="135.75" customHeight="1">
      <c r="A71" s="41"/>
      <c r="B71" s="79" t="s">
        <v>61</v>
      </c>
      <c r="C71" s="79"/>
      <c r="D71" s="46">
        <f>699572.81+18200</f>
        <v>717772.81</v>
      </c>
      <c r="E71" s="45"/>
    </row>
    <row r="72" spans="1:5" s="3" customFormat="1" ht="135.75" customHeight="1">
      <c r="A72" s="41"/>
      <c r="B72" s="79" t="s">
        <v>62</v>
      </c>
      <c r="C72" s="79"/>
      <c r="D72" s="46">
        <f>529900+370000</f>
        <v>899900</v>
      </c>
      <c r="E72" s="45"/>
    </row>
    <row r="73" spans="1:5" s="3" customFormat="1" ht="135.75" customHeight="1">
      <c r="A73" s="41"/>
      <c r="B73" s="79" t="s">
        <v>63</v>
      </c>
      <c r="C73" s="79"/>
      <c r="D73" s="46">
        <v>20678</v>
      </c>
      <c r="E73" s="56"/>
    </row>
    <row r="74" spans="1:5" s="3" customFormat="1" ht="122.25" customHeight="1">
      <c r="A74" s="41"/>
      <c r="B74" s="79" t="s">
        <v>68</v>
      </c>
      <c r="C74" s="79"/>
      <c r="D74" s="46">
        <v>120000</v>
      </c>
      <c r="E74" s="45"/>
    </row>
    <row r="75" spans="1:5" s="3" customFormat="1" ht="153" customHeight="1">
      <c r="A75" s="41"/>
      <c r="B75" s="111" t="s">
        <v>72</v>
      </c>
      <c r="C75" s="111"/>
      <c r="D75" s="46">
        <v>29300</v>
      </c>
      <c r="E75" s="58"/>
    </row>
    <row r="76" spans="1:5" s="3" customFormat="1" ht="36.75" customHeight="1">
      <c r="A76" s="83" t="s">
        <v>42</v>
      </c>
      <c r="B76" s="84"/>
      <c r="C76" s="84"/>
      <c r="D76" s="85"/>
      <c r="E76" s="31"/>
    </row>
    <row r="77" spans="1:5" s="3" customFormat="1" ht="50.25" customHeight="1">
      <c r="A77" s="64">
        <v>41034500</v>
      </c>
      <c r="B77" s="112" t="s">
        <v>69</v>
      </c>
      <c r="C77" s="73"/>
      <c r="D77" s="65">
        <f>D78</f>
        <v>2000000</v>
      </c>
      <c r="E77" s="63"/>
    </row>
    <row r="78" spans="1:5" s="3" customFormat="1" ht="36.75" customHeight="1">
      <c r="A78" s="28">
        <v>9900000000</v>
      </c>
      <c r="B78" s="113" t="s">
        <v>54</v>
      </c>
      <c r="C78" s="113"/>
      <c r="D78" s="71">
        <v>2000000</v>
      </c>
      <c r="E78" s="63"/>
    </row>
    <row r="79" spans="1:5" s="3" customFormat="1" ht="69.75" customHeight="1">
      <c r="A79" s="64">
        <v>41055000</v>
      </c>
      <c r="B79" s="86" t="s">
        <v>30</v>
      </c>
      <c r="C79" s="86"/>
      <c r="D79" s="65">
        <f>D80</f>
        <v>3000000</v>
      </c>
      <c r="E79" s="63"/>
    </row>
    <row r="80" spans="1:5" s="3" customFormat="1" ht="36.75" customHeight="1">
      <c r="A80" s="34">
        <v>14100000000</v>
      </c>
      <c r="B80" s="87" t="s">
        <v>27</v>
      </c>
      <c r="C80" s="87"/>
      <c r="D80" s="71">
        <v>3000000</v>
      </c>
      <c r="E80" s="63"/>
    </row>
    <row r="81" spans="1:5" s="3" customFormat="1" ht="36.75" customHeight="1">
      <c r="A81" s="65"/>
      <c r="B81" s="38"/>
      <c r="C81" s="38"/>
      <c r="D81" s="65"/>
      <c r="E81" s="31"/>
    </row>
    <row r="82" spans="1:5" s="3" customFormat="1" ht="51.75" customHeight="1">
      <c r="A82" s="17" t="s">
        <v>15</v>
      </c>
      <c r="B82" s="17" t="s">
        <v>15</v>
      </c>
      <c r="C82" s="18" t="s">
        <v>16</v>
      </c>
      <c r="D82" s="48">
        <f>D83+D84</f>
        <v>105994586.32</v>
      </c>
      <c r="E82" s="31"/>
    </row>
    <row r="83" spans="1:5" s="3" customFormat="1" ht="51.75" customHeight="1">
      <c r="A83" s="17" t="s">
        <v>15</v>
      </c>
      <c r="B83" s="17" t="s">
        <v>15</v>
      </c>
      <c r="C83" s="18" t="s">
        <v>17</v>
      </c>
      <c r="D83" s="48">
        <f>D32+D35+D41+D45+D18+D16+D26+D39+D20+D24+D37+D22+D30+D28</f>
        <v>100994586.32</v>
      </c>
      <c r="E83" s="31"/>
    </row>
    <row r="84" spans="1:5" s="3" customFormat="1" ht="51.75" customHeight="1">
      <c r="A84" s="21" t="s">
        <v>15</v>
      </c>
      <c r="B84" s="21" t="s">
        <v>15</v>
      </c>
      <c r="C84" s="22" t="s">
        <v>18</v>
      </c>
      <c r="D84" s="66">
        <f>D77+D79</f>
        <v>5000000</v>
      </c>
      <c r="E84" s="31"/>
    </row>
    <row r="85" spans="4:5" s="3" customFormat="1" ht="12.75" customHeight="1">
      <c r="D85" s="36"/>
      <c r="E85" s="31"/>
    </row>
    <row r="86" spans="1:4" s="3" customFormat="1" ht="21" customHeight="1">
      <c r="A86" s="90" t="s">
        <v>8</v>
      </c>
      <c r="B86" s="90"/>
      <c r="C86" s="90"/>
      <c r="D86" s="90"/>
    </row>
    <row r="87" spans="1:4" s="3" customFormat="1" ht="13.5" customHeight="1">
      <c r="A87" s="4"/>
      <c r="B87" s="4"/>
      <c r="C87" s="1" t="s">
        <v>0</v>
      </c>
      <c r="D87" s="1"/>
    </row>
    <row r="88" spans="1:4" s="3" customFormat="1" ht="96.75" customHeight="1">
      <c r="A88" s="13" t="s">
        <v>6</v>
      </c>
      <c r="B88" s="13" t="s">
        <v>19</v>
      </c>
      <c r="C88" s="30" t="s">
        <v>7</v>
      </c>
      <c r="D88" s="30" t="s">
        <v>1</v>
      </c>
    </row>
    <row r="89" spans="1:4" s="3" customFormat="1" ht="19.5" customHeight="1">
      <c r="A89" s="5">
        <v>1</v>
      </c>
      <c r="B89" s="5">
        <v>2</v>
      </c>
      <c r="C89" s="5">
        <v>3</v>
      </c>
      <c r="D89" s="5">
        <v>4</v>
      </c>
    </row>
    <row r="90" spans="1:4" s="3" customFormat="1" ht="21" customHeight="1">
      <c r="A90" s="73" t="s">
        <v>13</v>
      </c>
      <c r="B90" s="74"/>
      <c r="C90" s="74"/>
      <c r="D90" s="75"/>
    </row>
    <row r="91" spans="1:4" s="3" customFormat="1" ht="151.5" customHeight="1">
      <c r="A91" s="51" t="s">
        <v>64</v>
      </c>
      <c r="B91" s="52">
        <v>9770</v>
      </c>
      <c r="C91" s="53" t="s">
        <v>65</v>
      </c>
      <c r="D91" s="54">
        <v>700000</v>
      </c>
    </row>
    <row r="92" spans="1:4" s="3" customFormat="1" ht="36" customHeight="1">
      <c r="A92" s="50">
        <v>14100000000</v>
      </c>
      <c r="B92" s="82" t="s">
        <v>27</v>
      </c>
      <c r="C92" s="82"/>
      <c r="D92" s="42">
        <v>700000</v>
      </c>
    </row>
    <row r="93" spans="1:4" s="3" customFormat="1" ht="189" customHeight="1">
      <c r="A93" s="51" t="s">
        <v>64</v>
      </c>
      <c r="B93" s="52">
        <v>9770</v>
      </c>
      <c r="C93" s="62" t="s">
        <v>74</v>
      </c>
      <c r="D93" s="42">
        <f>D94</f>
        <v>86172</v>
      </c>
    </row>
    <row r="94" spans="1:4" s="3" customFormat="1" ht="36" customHeight="1">
      <c r="A94" s="50">
        <v>14100000000</v>
      </c>
      <c r="B94" s="82" t="s">
        <v>27</v>
      </c>
      <c r="C94" s="82"/>
      <c r="D94" s="42">
        <v>86172</v>
      </c>
    </row>
    <row r="95" spans="1:4" s="3" customFormat="1" ht="36" customHeight="1">
      <c r="A95" s="50"/>
      <c r="B95" s="61"/>
      <c r="C95" s="61"/>
      <c r="D95" s="42"/>
    </row>
    <row r="96" spans="1:4" s="12" customFormat="1" ht="24.75" customHeight="1">
      <c r="A96" s="83" t="s">
        <v>14</v>
      </c>
      <c r="B96" s="84"/>
      <c r="C96" s="84"/>
      <c r="D96" s="85"/>
    </row>
    <row r="97" spans="1:4" s="3" customFormat="1" ht="30.75" customHeight="1">
      <c r="A97" s="27" t="s">
        <v>12</v>
      </c>
      <c r="B97" s="27" t="s">
        <v>12</v>
      </c>
      <c r="C97" s="28" t="s">
        <v>12</v>
      </c>
      <c r="D97" s="29" t="s">
        <v>12</v>
      </c>
    </row>
    <row r="98" spans="1:4" s="3" customFormat="1" ht="23.25" customHeight="1">
      <c r="A98" s="25"/>
      <c r="B98" s="25"/>
      <c r="C98" s="11"/>
      <c r="D98" s="26"/>
    </row>
    <row r="99" spans="1:4" s="20" customFormat="1" ht="29.25" customHeight="1">
      <c r="A99" s="17" t="s">
        <v>15</v>
      </c>
      <c r="B99" s="17" t="s">
        <v>15</v>
      </c>
      <c r="C99" s="18" t="s">
        <v>16</v>
      </c>
      <c r="D99" s="19">
        <f>D100+D101</f>
        <v>786172</v>
      </c>
    </row>
    <row r="100" spans="1:4" s="20" customFormat="1" ht="28.5" customHeight="1">
      <c r="A100" s="17" t="s">
        <v>15</v>
      </c>
      <c r="B100" s="17" t="s">
        <v>15</v>
      </c>
      <c r="C100" s="18" t="s">
        <v>17</v>
      </c>
      <c r="D100" s="19">
        <f>D91+D93</f>
        <v>786172</v>
      </c>
    </row>
    <row r="101" spans="1:4" s="24" customFormat="1" ht="29.25" customHeight="1">
      <c r="A101" s="21" t="s">
        <v>15</v>
      </c>
      <c r="B101" s="21" t="s">
        <v>15</v>
      </c>
      <c r="C101" s="22" t="s">
        <v>18</v>
      </c>
      <c r="D101" s="23"/>
    </row>
    <row r="102" spans="1:4" s="3" customFormat="1" ht="9" customHeight="1" hidden="1">
      <c r="A102" s="8"/>
      <c r="B102" s="8"/>
      <c r="C102" s="1"/>
      <c r="D102" s="1"/>
    </row>
    <row r="103" spans="1:4" s="3" customFormat="1" ht="7.5" customHeight="1">
      <c r="A103" s="8"/>
      <c r="B103" s="8"/>
      <c r="C103" s="1"/>
      <c r="D103" s="1"/>
    </row>
    <row r="104" spans="1:4" s="3" customFormat="1" ht="19.5" customHeight="1">
      <c r="A104" s="8"/>
      <c r="B104" s="8"/>
      <c r="C104" s="1"/>
      <c r="D104" s="1"/>
    </row>
    <row r="105" spans="1:4" s="3" customFormat="1" ht="59.25" customHeight="1">
      <c r="A105" s="77" t="s">
        <v>43</v>
      </c>
      <c r="B105" s="77"/>
      <c r="C105" s="80" t="s">
        <v>44</v>
      </c>
      <c r="D105" s="80"/>
    </row>
    <row r="106" spans="1:4" ht="60.75" customHeight="1">
      <c r="A106" s="77"/>
      <c r="B106" s="77"/>
      <c r="C106" s="78"/>
      <c r="D106" s="78"/>
    </row>
    <row r="107" ht="25.5" customHeight="1"/>
    <row r="108" spans="2:8" ht="30">
      <c r="B108" s="16"/>
      <c r="C108" s="16" t="s">
        <v>31</v>
      </c>
      <c r="D108" s="72" t="e">
        <f>#REF!+#REF!+#REF!+#REF!+#REF!+#REF!+#REF!+#REF!+#REF!+#REF!</f>
        <v>#REF!</v>
      </c>
      <c r="E108" s="72"/>
      <c r="F108" s="72"/>
      <c r="G108" s="72"/>
      <c r="H108" s="72"/>
    </row>
    <row r="109" spans="2:8" ht="30">
      <c r="B109" s="16"/>
      <c r="C109" s="16" t="s">
        <v>32</v>
      </c>
      <c r="D109" s="72" t="e">
        <f>#REF!+#REF!+#REF!+#REF!+#REF!+#REF!</f>
        <v>#REF!</v>
      </c>
      <c r="E109" s="72"/>
      <c r="F109" s="72"/>
      <c r="G109" s="72"/>
      <c r="H109" s="72"/>
    </row>
    <row r="110" spans="2:8" ht="30">
      <c r="B110" s="16"/>
      <c r="C110" s="16" t="s">
        <v>34</v>
      </c>
      <c r="D110" s="72" t="e">
        <f>#REF!</f>
        <v>#REF!</v>
      </c>
      <c r="E110" s="72"/>
      <c r="F110" s="72"/>
      <c r="G110" s="72"/>
      <c r="H110" s="72"/>
    </row>
    <row r="111" spans="2:8" ht="24" customHeight="1">
      <c r="B111" s="16"/>
      <c r="C111" s="16" t="s">
        <v>33</v>
      </c>
      <c r="D111" s="72" t="e">
        <f>#REF!+#REF!+#REF!+#REF!+#REF!</f>
        <v>#REF!</v>
      </c>
      <c r="E111" s="72"/>
      <c r="F111" s="72"/>
      <c r="G111" s="72"/>
      <c r="H111" s="72"/>
    </row>
    <row r="112" spans="4:8" ht="30">
      <c r="D112" s="72" t="e">
        <f>D108+D109</f>
        <v>#REF!</v>
      </c>
      <c r="E112" s="72"/>
      <c r="F112" s="72"/>
      <c r="G112" s="72"/>
      <c r="H112" s="72"/>
    </row>
    <row r="113" spans="4:8" ht="30">
      <c r="D113" s="72" t="e">
        <f>D112-D99</f>
        <v>#REF!</v>
      </c>
      <c r="E113" s="72"/>
      <c r="F113" s="72"/>
      <c r="G113" s="72"/>
      <c r="H113" s="72"/>
    </row>
    <row r="114" spans="4:8" ht="30">
      <c r="D114" s="72"/>
      <c r="E114" s="72"/>
      <c r="F114" s="72"/>
      <c r="G114" s="72"/>
      <c r="H114" s="72"/>
    </row>
  </sheetData>
  <sheetProtection/>
  <mergeCells count="93">
    <mergeCell ref="B20:C20"/>
    <mergeCell ref="B50:C50"/>
    <mergeCell ref="B45:C45"/>
    <mergeCell ref="B22:C22"/>
    <mergeCell ref="B23:C23"/>
    <mergeCell ref="B28:C28"/>
    <mergeCell ref="B29:C29"/>
    <mergeCell ref="B49:C49"/>
    <mergeCell ref="B25:C25"/>
    <mergeCell ref="B43:C43"/>
    <mergeCell ref="B56:C56"/>
    <mergeCell ref="B16:C16"/>
    <mergeCell ref="B17:C17"/>
    <mergeCell ref="B18:C18"/>
    <mergeCell ref="B19:C19"/>
    <mergeCell ref="B26:C26"/>
    <mergeCell ref="B39:C39"/>
    <mergeCell ref="B33:C33"/>
    <mergeCell ref="B24:C24"/>
    <mergeCell ref="B42:C42"/>
    <mergeCell ref="B44:C44"/>
    <mergeCell ref="B41:C41"/>
    <mergeCell ref="B46:C46"/>
    <mergeCell ref="B40:C40"/>
    <mergeCell ref="B38:C38"/>
    <mergeCell ref="B30:C30"/>
    <mergeCell ref="B31:C31"/>
    <mergeCell ref="B66:C66"/>
    <mergeCell ref="B63:C63"/>
    <mergeCell ref="B62:C62"/>
    <mergeCell ref="B54:C54"/>
    <mergeCell ref="B47:C47"/>
    <mergeCell ref="B61:C61"/>
    <mergeCell ref="B60:C60"/>
    <mergeCell ref="B55:C55"/>
    <mergeCell ref="B53:C53"/>
    <mergeCell ref="B57:C57"/>
    <mergeCell ref="B75:C75"/>
    <mergeCell ref="B68:C68"/>
    <mergeCell ref="A86:D86"/>
    <mergeCell ref="B77:C77"/>
    <mergeCell ref="B78:C78"/>
    <mergeCell ref="B72:C72"/>
    <mergeCell ref="D109:H109"/>
    <mergeCell ref="B35:C35"/>
    <mergeCell ref="B36:C36"/>
    <mergeCell ref="A96:D96"/>
    <mergeCell ref="B69:C69"/>
    <mergeCell ref="B70:C70"/>
    <mergeCell ref="B74:C74"/>
    <mergeCell ref="B94:C94"/>
    <mergeCell ref="B64:C64"/>
    <mergeCell ref="B59:C59"/>
    <mergeCell ref="B12:C13"/>
    <mergeCell ref="A6:D6"/>
    <mergeCell ref="B14:C14"/>
    <mergeCell ref="B51:C51"/>
    <mergeCell ref="B52:C52"/>
    <mergeCell ref="B48:C48"/>
    <mergeCell ref="A7:D7"/>
    <mergeCell ref="B37:C37"/>
    <mergeCell ref="B27:C27"/>
    <mergeCell ref="B21:C21"/>
    <mergeCell ref="D112:H112"/>
    <mergeCell ref="D111:H111"/>
    <mergeCell ref="C1:D1"/>
    <mergeCell ref="C2:D2"/>
    <mergeCell ref="A10:D10"/>
    <mergeCell ref="A12:A13"/>
    <mergeCell ref="D12:D13"/>
    <mergeCell ref="A8:D8"/>
    <mergeCell ref="A5:D5"/>
    <mergeCell ref="C3:D3"/>
    <mergeCell ref="D110:H110"/>
    <mergeCell ref="D114:H114"/>
    <mergeCell ref="D113:H113"/>
    <mergeCell ref="A76:D76"/>
    <mergeCell ref="B67:C67"/>
    <mergeCell ref="B73:C73"/>
    <mergeCell ref="B71:C71"/>
    <mergeCell ref="A90:D90"/>
    <mergeCell ref="B79:C79"/>
    <mergeCell ref="B80:C80"/>
    <mergeCell ref="D108:H108"/>
    <mergeCell ref="A15:D15"/>
    <mergeCell ref="B32:C32"/>
    <mergeCell ref="A106:B106"/>
    <mergeCell ref="C106:D106"/>
    <mergeCell ref="A105:B105"/>
    <mergeCell ref="B65:C65"/>
    <mergeCell ref="C105:D105"/>
    <mergeCell ref="B58:C58"/>
    <mergeCell ref="B92:C92"/>
  </mergeCells>
  <printOptions horizontalCentered="1"/>
  <pageMargins left="0.2755905511811024" right="0.2755905511811024" top="0.7086614173228347" bottom="0.2755905511811024" header="0.15748031496062992" footer="0.11811023622047245"/>
  <pageSetup fitToHeight="0" horizontalDpi="600" verticalDpi="600" orientation="portrait" paperSize="9" scale="58" r:id="rId1"/>
  <headerFooter differentFirst="1" alignWithMargins="0">
    <oddHeader xml:space="preserve">&amp;R&amp;"Times New Roman,обычный"Продовження   додатка   5            
до рішення міської ради
                          </oddHeader>
    <oddFooter>&amp;C&amp;P</oddFooter>
  </headerFooter>
  <rowBreaks count="2" manualBreakCount="2">
    <brk id="35" max="3" man="1"/>
    <brk id="55"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user619</dc:creator>
  <cp:keywords/>
  <dc:description/>
  <cp:lastModifiedBy>Admin</cp:lastModifiedBy>
  <cp:lastPrinted>2021-12-29T08:46:38Z</cp:lastPrinted>
  <dcterms:created xsi:type="dcterms:W3CDTF">2002-10-23T13:00:01Z</dcterms:created>
  <dcterms:modified xsi:type="dcterms:W3CDTF">2021-12-29T14:17:14Z</dcterms:modified>
  <cp:category/>
  <cp:version/>
  <cp:contentType/>
  <cp:contentStatus/>
</cp:coreProperties>
</file>