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5600" windowHeight="9990"/>
  </bookViews>
  <sheets>
    <sheet name="Лист1" sheetId="1" r:id="rId1"/>
  </sheets>
  <definedNames>
    <definedName name="_xlnm.Print_Titles" localSheetId="0">Лист1!$5:$6</definedName>
    <definedName name="_xlnm.Print_Area" localSheetId="0">Лист1!$A$1:$M$54</definedName>
  </definedNames>
  <calcPr calcId="145621"/>
</workbook>
</file>

<file path=xl/calcChain.xml><?xml version="1.0" encoding="utf-8"?>
<calcChain xmlns="http://schemas.openxmlformats.org/spreadsheetml/2006/main">
  <c r="I29" i="1" l="1"/>
  <c r="M52" i="1"/>
  <c r="J43" i="1"/>
  <c r="M49" i="1"/>
  <c r="I8" i="1"/>
  <c r="M25" i="1"/>
  <c r="M26" i="1"/>
  <c r="M27" i="1"/>
  <c r="M8" i="1" l="1"/>
  <c r="M9" i="1"/>
  <c r="M10" i="1"/>
  <c r="M11" i="1"/>
  <c r="M12" i="1"/>
  <c r="M13" i="1"/>
  <c r="M14" i="1"/>
  <c r="M15" i="1"/>
  <c r="M16" i="1"/>
  <c r="M17" i="1"/>
  <c r="M18" i="1"/>
  <c r="M19" i="1"/>
  <c r="M20" i="1"/>
  <c r="M21" i="1"/>
  <c r="M22" i="1"/>
  <c r="M23" i="1"/>
  <c r="M24" i="1"/>
  <c r="M30" i="1"/>
  <c r="M31" i="1"/>
  <c r="M32" i="1"/>
  <c r="M33" i="1"/>
  <c r="M34" i="1"/>
  <c r="M35" i="1"/>
  <c r="M36" i="1"/>
  <c r="M37" i="1"/>
  <c r="M38" i="1"/>
  <c r="M39" i="1"/>
  <c r="M40" i="1"/>
  <c r="M41" i="1"/>
  <c r="M42" i="1"/>
  <c r="M43" i="1"/>
  <c r="M44" i="1"/>
  <c r="M45" i="1"/>
  <c r="M46" i="1"/>
  <c r="M47" i="1"/>
  <c r="M48" i="1"/>
  <c r="M50" i="1"/>
  <c r="M51" i="1"/>
  <c r="L53" i="1"/>
  <c r="L14" i="1"/>
  <c r="L50" i="1"/>
  <c r="L29" i="1" s="1"/>
  <c r="J29" i="1"/>
  <c r="J53" i="1" s="1"/>
  <c r="K36" i="1"/>
  <c r="K35" i="1" s="1"/>
  <c r="K29" i="1" s="1"/>
  <c r="K53" i="1" s="1"/>
  <c r="K54" i="1" s="1"/>
  <c r="I33" i="1"/>
  <c r="I31" i="1"/>
  <c r="K14" i="1"/>
  <c r="K8" i="1" s="1"/>
  <c r="K28" i="1" s="1"/>
  <c r="J14" i="1"/>
  <c r="J8" i="1" s="1"/>
  <c r="J28" i="1" s="1"/>
  <c r="I12" i="1"/>
  <c r="I10" i="1"/>
  <c r="I17" i="1"/>
  <c r="I14" i="1"/>
  <c r="M29" i="1" l="1"/>
  <c r="J54" i="1"/>
  <c r="I36" i="1"/>
  <c r="I30" i="1" l="1"/>
  <c r="L8" i="1" l="1"/>
  <c r="L28" i="1" s="1"/>
  <c r="L54" i="1" s="1"/>
  <c r="I9" i="1"/>
  <c r="I28" i="1" l="1"/>
  <c r="M28" i="1" s="1"/>
  <c r="I53" i="1"/>
  <c r="M53" i="1" s="1"/>
  <c r="I54" i="1" l="1"/>
  <c r="M54" i="1" s="1"/>
  <c r="K7" i="1" l="1"/>
  <c r="I7" i="1"/>
  <c r="L7" i="1" l="1"/>
  <c r="N20" i="1"/>
  <c r="J7" i="1" l="1"/>
  <c r="M7" i="1" s="1"/>
</calcChain>
</file>

<file path=xl/sharedStrings.xml><?xml version="1.0" encoding="utf-8"?>
<sst xmlns="http://schemas.openxmlformats.org/spreadsheetml/2006/main" count="76" uniqueCount="67">
  <si>
    <t>1.</t>
  </si>
  <si>
    <t>№ п/п</t>
  </si>
  <si>
    <t>Найменування</t>
  </si>
  <si>
    <t>1.1.</t>
  </si>
  <si>
    <t>Разом</t>
  </si>
  <si>
    <t>тис.грн.</t>
  </si>
  <si>
    <t>Пропозиції до проекту  рішення про внесення змін до міського бюджету 2021 року</t>
  </si>
  <si>
    <t>Перерозподіл коштів</t>
  </si>
  <si>
    <t>Міська рада:</t>
  </si>
  <si>
    <t>І</t>
  </si>
  <si>
    <t>1.2.</t>
  </si>
  <si>
    <t xml:space="preserve">Всього </t>
  </si>
  <si>
    <t>Залишок освітньої субвенції станом на 01.01.2021</t>
  </si>
  <si>
    <t>2.</t>
  </si>
  <si>
    <t>2.1.</t>
  </si>
  <si>
    <t>2.2.</t>
  </si>
  <si>
    <t>3.</t>
  </si>
  <si>
    <t>4.</t>
  </si>
  <si>
    <t>5.</t>
  </si>
  <si>
    <t>Разом по міській раді</t>
  </si>
  <si>
    <t>ІІ</t>
  </si>
  <si>
    <t xml:space="preserve">Відділу освіти, молоді та спорту виконавчого комітету Баштанської міської ради </t>
  </si>
  <si>
    <t>Разом по відділу освіти</t>
  </si>
  <si>
    <t>Разом зміни</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</si>
  <si>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</si>
  <si>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Пропонується здійснити перерозподіл видатків:</t>
  </si>
  <si>
    <t>Збільшено видатки на:</t>
  </si>
  <si>
    <t>Зменшено економію коштів:</t>
  </si>
  <si>
    <t xml:space="preserve">З метою забезпечення спів фінансування з міського бюджету відповідно до умов використання субвенції з державного бюджету на забезпечення якісної, сучасної та доступної загальної середньої освіти «Нова українська школа» </t>
  </si>
  <si>
    <t>збільшено видатки на:</t>
  </si>
  <si>
    <t xml:space="preserve"> що склалася в результаті тендерних закупівель по придбанню відеокамер, технічному обслуговуванню вуличного освітлення, придбання предметів та матеріалів тощо (благоустрій населених пунктів)</t>
  </si>
  <si>
    <t>оплату за спожитий природний газ апарату міської ради</t>
  </si>
  <si>
    <t>Здійснено перерозподіл видатків по КУ Центр надання соціальних послуг</t>
  </si>
  <si>
    <t xml:space="preserve">зменшено видатки передбачених на оплату послуг </t>
  </si>
  <si>
    <t xml:space="preserve">збільшено видатки на оплату природного газу </t>
  </si>
  <si>
    <t>Зміни, що пропонується внести по заходах програми "Турбота"</t>
  </si>
  <si>
    <t>3.1.</t>
  </si>
  <si>
    <t>зменшено видатки на надання матеріальної допомоги на поховання безробітних,незастрахованим особам, придбання вінків, квітів</t>
  </si>
  <si>
    <t xml:space="preserve">збільшено видатки на надання адресної допомоги особам, які перебувають у складних життєвих обставинах </t>
  </si>
  <si>
    <t>3.2.</t>
  </si>
  <si>
    <t>Перерозподіл фінансової підтримки наданої КП Міськводоканал</t>
  </si>
  <si>
    <t>4.1.</t>
  </si>
  <si>
    <r>
      <t xml:space="preserve">за рахунок економії коштів передбачених на забезпечення водопостачання в населених пунктах громади та придбання матеріалів та обладнання, пов»язаних із заміною насосів на насосній станції ІІ підйому збільшено видатки на роботи з відновлення дебіту двох шахтних колодязів в с. Новосергіївка на суму        </t>
    </r>
    <r>
      <rPr>
        <b/>
        <sz val="20"/>
        <rFont val="Times New Roman"/>
        <family val="1"/>
        <charset val="204"/>
      </rPr>
      <t xml:space="preserve">32,738 тис.грн. </t>
    </r>
  </si>
  <si>
    <t>Збільшено видатки загального фонду на придбання відеокамер за рахунок перерозподілу коштів із спеціального фонду, в зв’язку із збільшенням вартості придбання предметів і обладнання  довгострокового користування з 6000,00 грн до 20000,00 грн, на суму 80,0 тис. грн</t>
  </si>
  <si>
    <t>на придбання предметів і матеріалів ЗОШ</t>
  </si>
  <si>
    <t>співфінансування закупівлі комп’ютерного обладнання НУШ</t>
  </si>
  <si>
    <t xml:space="preserve">Забезпечення якісної, сучасної та доступної загальної середньої освіти «Нова українська школа» </t>
  </si>
  <si>
    <t>засоби навчання та обладнання (крім комп’ютерного обладнання) для учнів початкових класів, що навчаються за новими методиками відповідно до Концепції «Нова українська школа»</t>
  </si>
  <si>
    <t>закупівлю сучасних меблів  для початкових класів нової української школи</t>
  </si>
  <si>
    <t xml:space="preserve">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t>
  </si>
  <si>
    <t xml:space="preserve"> комп’ютерне обладнання для початкових класів нової української школи   </t>
  </si>
  <si>
    <t>підвищення кваліфікації вчителів, які забезпечують здобуття учнями 5-11(12) класів закладів загальної середньої освіти, відповідно до нових методик згідно з Концепцією «Нова українська школа»</t>
  </si>
  <si>
    <t xml:space="preserve">проведення супервізії </t>
  </si>
  <si>
    <t xml:space="preserve"> на здійснення (у разі потреби) витрат на відрядження для підвищення кваліфікації вчителів, асистентів вчителів початкової школи, директорів закладів загальної середньої освіти, заступників директорів з навчально – виховної) роботи, до посадових обов’язків яких належать питання початкової освіти  </t>
  </si>
  <si>
    <t>Збільшено видатки за рахунок залишку освітньої субвенції на:</t>
  </si>
  <si>
    <t xml:space="preserve">придбання вікон Баштанській гімназії </t>
  </si>
  <si>
    <t xml:space="preserve">придбання циркуляційних насосів для системи опалення Баштанського опорного закладу загальної середньої освіти І-ІІІ ст. №2 </t>
  </si>
  <si>
    <t>проведення ремонту шиферної покрівлі та облаштування вуличного освітлення в Баштанському опорному закладі загальної середньої освіти                       І-ІІІ ст. №2</t>
  </si>
  <si>
    <t xml:space="preserve">придбання насосів К8/18 (ТНП -062) в комплекті з електродвигуном для Баштанської гімназії </t>
  </si>
  <si>
    <t xml:space="preserve">капітальний ремонт окремих вузлів існуючої системи газопостачання з встановленням єдиного вузла обліку газу Баштанської гімназії по вул.                            С. Бойченка,53 м. Баштанка Баштанського району </t>
  </si>
  <si>
    <t>Збільшено видатки за рахунок субвнції з обласного бюджету на соціально-економічний розвиток територіальних громад на:</t>
  </si>
  <si>
    <t>вересень</t>
  </si>
  <si>
    <t>6.</t>
  </si>
  <si>
    <t>Збільшено обсяг субвенції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</si>
  <si>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проведення поточного ремонту Явкинської ЗОШ (заміна вікон), в зв»язку із збільшенням вартості закупівлі </t>
  </si>
  <si>
    <t xml:space="preserve">придбання і встановлення фільтрувальної комплексної системи очищення, пом’якшення та знезараження води для Баштанської гімназії </t>
  </si>
  <si>
    <t>Зменшено видатки передбачені на придбання запчастин для ремонту шкільних автобусів, з метою їх перерозподілу та забезпечення спів фінансування придбання ноутбуків.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</si>
</sst>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0"/>
    <numFmt numFmtId="167" formatCode="#,##0.0"/>
  </numFmts>
  <fonts count="13" x14ac:knownFonts="1">
    <font>
      <sz val="11"/>
      <color theme="1"/>
      <name val="Calibri"/>
      <family val="2"/>
      <charset val="204"/>
      <scheme val="minor"/>
    </font>
    <font>
      <b/>
      <sz val="14"/>
      <color theme="1"/>
      <name val="Times New Roman"/>
      <family val="1"/>
      <charset val="204"/>
    </font>
    <font>
      <sz val="14"/>
      <color rgb="FFFF0000"/>
      <name val="Times New Roman"/>
      <family val="1"/>
      <charset val="204"/>
    </font>
    <font>
      <b/>
      <sz val="20"/>
      <color theme="1"/>
      <name val="Times New Roman"/>
      <family val="1"/>
      <charset val="204"/>
    </font>
    <font>
      <b/>
      <i/>
      <sz val="20"/>
      <color theme="1"/>
      <name val="Times New Roman"/>
      <family val="1"/>
      <charset val="204"/>
    </font>
    <font>
      <sz val="20"/>
      <color theme="1"/>
      <name val="Times New Roman"/>
      <family val="1"/>
      <charset val="204"/>
    </font>
    <font>
      <sz val="20"/>
      <name val="Times New Roman"/>
      <family val="1"/>
      <charset val="204"/>
    </font>
    <font>
      <sz val="20"/>
      <color rgb="FFFF0000"/>
      <name val="Times New Roman"/>
      <family val="1"/>
      <charset val="204"/>
    </font>
    <font>
      <b/>
      <sz val="20"/>
      <name val="Times New Roman"/>
      <family val="1"/>
      <charset val="204"/>
    </font>
    <font>
      <sz val="20"/>
      <color theme="1"/>
      <name val="Calibri"/>
      <family val="2"/>
      <charset val="204"/>
      <scheme val="minor"/>
    </font>
    <font>
      <b/>
      <sz val="20"/>
      <color theme="1"/>
      <name val="Calibri"/>
      <family val="2"/>
      <charset val="204"/>
      <scheme val="minor"/>
    </font>
    <font>
      <b/>
      <i/>
      <sz val="20"/>
      <name val="Times New Roman"/>
      <family val="1"/>
      <charset val="204"/>
    </font>
    <font>
      <i/>
      <sz val="2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2">
    <xf numFmtId="0" fontId="0" fillId="0" borderId="0" xfId="0"/>
    <xf numFmtId="164" fontId="0" fillId="0" borderId="0" xfId="0" applyNumberFormat="1"/>
    <xf numFmtId="0" fontId="2" fillId="0" borderId="0" xfId="0" applyFont="1"/>
    <xf numFmtId="0" fontId="2" fillId="0" borderId="0" xfId="0" applyFont="1" applyAlignment="1">
      <alignment vertical="top"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xf numFmtId="165" fontId="3" fillId="0" borderId="0" xfId="0" applyNumberFormat="1" applyFont="1" applyAlignment="1">
      <alignment vertical="top"/>
    </xf>
    <xf numFmtId="0" fontId="5" fillId="0" borderId="0" xfId="0" applyFont="1"/>
    <xf numFmtId="165" fontId="5" fillId="0" borderId="0" xfId="0" applyNumberFormat="1" applyFont="1" applyAlignment="1">
      <alignment vertical="top"/>
    </xf>
    <xf numFmtId="0" fontId="6" fillId="0" borderId="0" xfId="0" applyFont="1" applyAlignment="1">
      <alignment horizontal="left" vertical="top" wrapText="1"/>
    </xf>
    <xf numFmtId="0" fontId="6" fillId="0" borderId="0" xfId="0" applyFont="1" applyAlignment="1">
      <alignment vertical="top"/>
    </xf>
    <xf numFmtId="165" fontId="6" fillId="0" borderId="0" xfId="0" applyNumberFormat="1" applyFont="1" applyAlignment="1">
      <alignment vertical="top"/>
    </xf>
    <xf numFmtId="0" fontId="7" fillId="0" borderId="0" xfId="0" applyFont="1"/>
    <xf numFmtId="166" fontId="7" fillId="0" borderId="0" xfId="0" applyNumberFormat="1" applyFont="1" applyAlignment="1">
      <alignment vertical="top"/>
    </xf>
    <xf numFmtId="166" fontId="7" fillId="0" borderId="0" xfId="0" applyNumberFormat="1" applyFont="1" applyAlignment="1">
      <alignment vertical="top" wrapText="1"/>
    </xf>
    <xf numFmtId="0" fontId="7" fillId="0" borderId="0" xfId="0" applyFont="1" applyAlignment="1">
      <alignment vertical="top" wrapText="1"/>
    </xf>
    <xf numFmtId="0" fontId="9" fillId="0" borderId="0" xfId="0" applyFont="1"/>
    <xf numFmtId="0" fontId="10" fillId="0" borderId="0" xfId="0" applyFont="1"/>
    <xf numFmtId="0" fontId="1" fillId="0" borderId="0" xfId="0" applyFont="1" applyBorder="1" applyAlignment="1">
      <alignment horizontal="center" vertical="center" wrapText="1"/>
    </xf>
    <xf numFmtId="0" fontId="5" fillId="0" borderId="0" xfId="0" applyFont="1" applyAlignment="1">
      <alignment vertical="top"/>
    </xf>
    <xf numFmtId="16" fontId="3" fillId="0" borderId="0" xfId="0" applyNumberFormat="1" applyFont="1" applyAlignment="1">
      <alignment vertical="top"/>
    </xf>
    <xf numFmtId="167" fontId="5" fillId="0" borderId="0" xfId="0" applyNumberFormat="1" applyFont="1" applyAlignment="1">
      <alignment vertical="top"/>
    </xf>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164" fontId="8" fillId="0" borderId="0" xfId="0" applyNumberFormat="1" applyFont="1" applyAlignment="1">
      <alignment vertical="top" wrapText="1"/>
    </xf>
    <xf numFmtId="164" fontId="3" fillId="0" borderId="0" xfId="0" applyNumberFormat="1" applyFont="1" applyAlignment="1">
      <alignment vertical="top"/>
    </xf>
    <xf numFmtId="164" fontId="5" fillId="0" borderId="0" xfId="0" applyNumberFormat="1" applyFont="1" applyAlignment="1">
      <alignment vertical="top"/>
    </xf>
    <xf numFmtId="0" fontId="3" fillId="0" borderId="0" xfId="0" applyFont="1" applyBorder="1" applyAlignment="1">
      <alignment horizontal="center" vertical="center" wrapText="1"/>
    </xf>
    <xf numFmtId="164" fontId="3" fillId="0" borderId="0" xfId="0" applyNumberFormat="1" applyFont="1" applyBorder="1" applyAlignment="1">
      <alignment horizontal="right" vertical="center" wrapText="1"/>
    </xf>
    <xf numFmtId="0" fontId="6" fillId="0" borderId="0" xfId="0" applyFont="1" applyAlignment="1">
      <alignment horizontal="left" vertical="top" wrapText="1"/>
    </xf>
    <xf numFmtId="0" fontId="1" fillId="0" borderId="5" xfId="0" applyFont="1" applyBorder="1" applyAlignment="1">
      <alignment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xf>
    <xf numFmtId="164" fontId="6" fillId="0" borderId="0" xfId="0" applyNumberFormat="1" applyFont="1" applyAlignment="1">
      <alignment vertical="top"/>
    </xf>
    <xf numFmtId="166" fontId="6" fillId="0" borderId="0" xfId="0" applyNumberFormat="1" applyFont="1" applyAlignment="1">
      <alignment vertical="top" wrapText="1"/>
    </xf>
    <xf numFmtId="164" fontId="12" fillId="0" borderId="0" xfId="0" applyNumberFormat="1" applyFont="1" applyAlignment="1">
      <alignment vertical="top" wrapText="1"/>
    </xf>
    <xf numFmtId="166" fontId="3" fillId="0" borderId="0" xfId="0" applyNumberFormat="1" applyFont="1" applyBorder="1" applyAlignment="1">
      <alignment horizontal="right" vertical="center" wrapText="1"/>
    </xf>
    <xf numFmtId="0" fontId="1" fillId="0" borderId="8" xfId="0" applyFont="1" applyBorder="1" applyAlignment="1">
      <alignment horizontal="center" vertical="top" wrapText="1"/>
    </xf>
    <xf numFmtId="0" fontId="3" fillId="0" borderId="0" xfId="0" applyFont="1" applyAlignment="1">
      <alignment vertical="top"/>
    </xf>
    <xf numFmtId="166" fontId="3" fillId="0" borderId="0" xfId="0" applyNumberFormat="1" applyFont="1" applyBorder="1" applyAlignment="1">
      <alignment horizontal="righ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3" fillId="0" borderId="7" xfId="0" applyFont="1" applyBorder="1" applyAlignment="1">
      <alignment horizontal="left" vertical="center" wrapText="1"/>
    </xf>
    <xf numFmtId="0" fontId="11"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Border="1" applyAlignment="1">
      <alignment horizontal="left"/>
    </xf>
    <xf numFmtId="0" fontId="5" fillId="0" borderId="0" xfId="0" applyFont="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4"/>
  <sheetViews>
    <sheetView tabSelected="1" view="pageBreakPreview" zoomScale="75" zoomScaleNormal="100" zoomScaleSheetLayoutView="75" workbookViewId="0">
      <selection activeCell="L54" sqref="L54"/>
    </sheetView>
  </sheetViews>
  <sheetFormatPr defaultRowHeight="15" x14ac:dyDescent="0.25"/>
  <cols>
    <col min="1" max="1" width="5.5703125" customWidth="1"/>
    <col min="2" max="2" width="1.85546875" hidden="1" customWidth="1"/>
    <col min="3" max="3" width="8.7109375" customWidth="1"/>
    <col min="7" max="7" width="102.140625" customWidth="1"/>
    <col min="8" max="8" width="7.140625" customWidth="1"/>
    <col min="9" max="9" width="16" customWidth="1"/>
    <col min="10" max="11" width="19.42578125" customWidth="1"/>
    <col min="12" max="12" width="26.28515625" customWidth="1"/>
    <col min="13" max="13" width="22" customWidth="1"/>
    <col min="14" max="14" width="20.7109375" customWidth="1"/>
  </cols>
  <sheetData>
    <row r="2" spans="3:13" ht="39" customHeight="1" x14ac:dyDescent="0.25">
      <c r="C2" s="53" t="s">
        <v>6</v>
      </c>
      <c r="D2" s="53"/>
      <c r="E2" s="53"/>
      <c r="F2" s="53"/>
      <c r="G2" s="53"/>
      <c r="H2" s="53"/>
      <c r="I2" s="53"/>
      <c r="J2" s="53"/>
      <c r="K2" s="53"/>
      <c r="L2" s="53"/>
      <c r="M2" s="53"/>
    </row>
    <row r="3" spans="3:13" ht="26.25" x14ac:dyDescent="0.4">
      <c r="C3" s="17"/>
      <c r="D3" s="17"/>
      <c r="E3" s="17"/>
      <c r="F3" s="17"/>
      <c r="G3" s="17"/>
      <c r="H3" s="17"/>
      <c r="I3" s="17"/>
      <c r="J3" s="17" t="s">
        <v>61</v>
      </c>
      <c r="K3" s="17"/>
      <c r="L3" s="17"/>
      <c r="M3" s="18" t="s">
        <v>5</v>
      </c>
    </row>
    <row r="5" spans="3:13" ht="409.6" customHeight="1" x14ac:dyDescent="0.25">
      <c r="C5" s="33" t="s">
        <v>1</v>
      </c>
      <c r="D5" s="54" t="s">
        <v>2</v>
      </c>
      <c r="E5" s="55"/>
      <c r="F5" s="55"/>
      <c r="G5" s="56"/>
      <c r="H5" s="54" t="s">
        <v>7</v>
      </c>
      <c r="I5" s="56"/>
      <c r="J5" s="34" t="s">
        <v>12</v>
      </c>
      <c r="K5" s="34" t="s">
        <v>49</v>
      </c>
      <c r="L5" s="40" t="s">
        <v>24</v>
      </c>
      <c r="M5" s="35" t="s">
        <v>4</v>
      </c>
    </row>
    <row r="6" spans="3:13" ht="25.5" customHeight="1" x14ac:dyDescent="0.25">
      <c r="C6" s="4">
        <v>1</v>
      </c>
      <c r="D6" s="57">
        <v>2</v>
      </c>
      <c r="E6" s="58"/>
      <c r="F6" s="58"/>
      <c r="G6" s="59"/>
      <c r="H6" s="57">
        <v>3</v>
      </c>
      <c r="I6" s="59"/>
      <c r="J6" s="5">
        <v>4</v>
      </c>
      <c r="K6" s="5">
        <v>5</v>
      </c>
      <c r="L6" s="5">
        <v>6</v>
      </c>
      <c r="M6" s="4">
        <v>7</v>
      </c>
    </row>
    <row r="7" spans="3:13" ht="25.5" customHeight="1" x14ac:dyDescent="0.25">
      <c r="C7" s="19"/>
      <c r="D7" s="47" t="s">
        <v>23</v>
      </c>
      <c r="E7" s="47"/>
      <c r="F7" s="47"/>
      <c r="G7" s="47"/>
      <c r="H7" s="30"/>
      <c r="I7" s="31">
        <f>I54</f>
        <v>0</v>
      </c>
      <c r="J7" s="31">
        <f t="shared" ref="J7:K7" si="0">J54</f>
        <v>532.351</v>
      </c>
      <c r="K7" s="31">
        <f t="shared" si="0"/>
        <v>887.84199999999998</v>
      </c>
      <c r="L7" s="31">
        <f>L54</f>
        <v>39.933</v>
      </c>
      <c r="M7" s="39">
        <f>I7+J7+K7+L7</f>
        <v>1460.126</v>
      </c>
    </row>
    <row r="8" spans="3:13" ht="37.5" customHeight="1" x14ac:dyDescent="0.35">
      <c r="C8" s="6" t="s">
        <v>9</v>
      </c>
      <c r="D8" s="60" t="s">
        <v>8</v>
      </c>
      <c r="E8" s="60"/>
      <c r="F8" s="60"/>
      <c r="G8" s="60"/>
      <c r="H8" s="6"/>
      <c r="I8" s="28">
        <f>I9+I14+I17+I20+I24+I27</f>
        <v>86.171999999999997</v>
      </c>
      <c r="J8" s="28">
        <f>J9+J14+J17+J20+J24</f>
        <v>0</v>
      </c>
      <c r="K8" s="28">
        <f t="shared" ref="K8" si="1">K9+K14+K17+K20+K24</f>
        <v>0</v>
      </c>
      <c r="L8" s="28">
        <f t="shared" ref="L8" si="2">L9+L14+L17+L20+L24</f>
        <v>0</v>
      </c>
      <c r="M8" s="39">
        <f t="shared" ref="M8:M54" si="3">I8+J8+K8+L8</f>
        <v>86.171999999999997</v>
      </c>
    </row>
    <row r="9" spans="3:13" ht="35.25" customHeight="1" x14ac:dyDescent="0.4">
      <c r="C9" s="20" t="s">
        <v>0</v>
      </c>
      <c r="D9" s="51" t="s">
        <v>25</v>
      </c>
      <c r="E9" s="51"/>
      <c r="F9" s="51"/>
      <c r="G9" s="51"/>
      <c r="H9" s="8"/>
      <c r="I9" s="9">
        <f>I10+I12</f>
        <v>0</v>
      </c>
      <c r="J9" s="9"/>
      <c r="K9" s="9"/>
      <c r="L9" s="9"/>
      <c r="M9" s="39">
        <f t="shared" si="3"/>
        <v>0</v>
      </c>
    </row>
    <row r="10" spans="3:13" ht="39" customHeight="1" x14ac:dyDescent="0.4">
      <c r="C10" s="20" t="s">
        <v>3</v>
      </c>
      <c r="D10" s="50" t="s">
        <v>27</v>
      </c>
      <c r="E10" s="51"/>
      <c r="F10" s="51"/>
      <c r="G10" s="51"/>
      <c r="H10" s="8"/>
      <c r="I10" s="9">
        <f>I11</f>
        <v>-58</v>
      </c>
      <c r="J10" s="9"/>
      <c r="K10" s="9"/>
      <c r="L10" s="9"/>
      <c r="M10" s="39">
        <f t="shared" si="3"/>
        <v>-58</v>
      </c>
    </row>
    <row r="11" spans="3:13" ht="99" customHeight="1" x14ac:dyDescent="0.4">
      <c r="C11" s="20"/>
      <c r="D11" s="61" t="s">
        <v>30</v>
      </c>
      <c r="E11" s="61"/>
      <c r="F11" s="61"/>
      <c r="G11" s="61"/>
      <c r="H11" s="8"/>
      <c r="I11" s="9">
        <v>-58</v>
      </c>
      <c r="J11" s="9"/>
      <c r="K11" s="9"/>
      <c r="L11" s="9"/>
      <c r="M11" s="39">
        <f t="shared" si="3"/>
        <v>-58</v>
      </c>
    </row>
    <row r="12" spans="3:13" ht="42.75" customHeight="1" x14ac:dyDescent="0.4">
      <c r="C12" s="21" t="s">
        <v>10</v>
      </c>
      <c r="D12" s="50" t="s">
        <v>26</v>
      </c>
      <c r="E12" s="50"/>
      <c r="F12" s="50"/>
      <c r="G12" s="50"/>
      <c r="H12" s="8"/>
      <c r="I12" s="7">
        <f>I13</f>
        <v>58</v>
      </c>
      <c r="J12" s="9"/>
      <c r="K12" s="9"/>
      <c r="L12" s="9"/>
      <c r="M12" s="39">
        <f t="shared" si="3"/>
        <v>58</v>
      </c>
    </row>
    <row r="13" spans="3:13" ht="63" customHeight="1" x14ac:dyDescent="0.4">
      <c r="C13" s="21"/>
      <c r="D13" s="61" t="s">
        <v>31</v>
      </c>
      <c r="E13" s="61"/>
      <c r="F13" s="61"/>
      <c r="G13" s="61"/>
      <c r="H13" s="8"/>
      <c r="I13" s="29">
        <v>58</v>
      </c>
      <c r="J13" s="9"/>
      <c r="K13" s="9"/>
      <c r="L13" s="9"/>
      <c r="M13" s="39">
        <f t="shared" si="3"/>
        <v>58</v>
      </c>
    </row>
    <row r="14" spans="3:13" ht="63" customHeight="1" x14ac:dyDescent="0.4">
      <c r="C14" s="21" t="s">
        <v>13</v>
      </c>
      <c r="D14" s="50" t="s">
        <v>32</v>
      </c>
      <c r="E14" s="50"/>
      <c r="F14" s="50"/>
      <c r="G14" s="50"/>
      <c r="H14" s="8"/>
      <c r="I14" s="29">
        <f>I15+I16</f>
        <v>0</v>
      </c>
      <c r="J14" s="29">
        <f>J15+J16</f>
        <v>0</v>
      </c>
      <c r="K14" s="29">
        <f>K15+K16</f>
        <v>0</v>
      </c>
      <c r="L14" s="29">
        <f>L15+L16</f>
        <v>0</v>
      </c>
      <c r="M14" s="39">
        <f t="shared" si="3"/>
        <v>0</v>
      </c>
    </row>
    <row r="15" spans="3:13" ht="42" customHeight="1" x14ac:dyDescent="0.4">
      <c r="C15" s="20" t="s">
        <v>14</v>
      </c>
      <c r="D15" s="61" t="s">
        <v>33</v>
      </c>
      <c r="E15" s="61"/>
      <c r="F15" s="61"/>
      <c r="G15" s="61"/>
      <c r="H15" s="8"/>
      <c r="I15" s="7">
        <v>-27</v>
      </c>
      <c r="J15" s="7"/>
      <c r="K15" s="7"/>
      <c r="L15" s="7"/>
      <c r="M15" s="39">
        <f t="shared" si="3"/>
        <v>-27</v>
      </c>
    </row>
    <row r="16" spans="3:13" ht="40.5" customHeight="1" x14ac:dyDescent="0.4">
      <c r="C16" s="20" t="s">
        <v>15</v>
      </c>
      <c r="D16" s="61" t="s">
        <v>34</v>
      </c>
      <c r="E16" s="61"/>
      <c r="F16" s="61"/>
      <c r="G16" s="61"/>
      <c r="H16" s="8"/>
      <c r="I16" s="22">
        <v>27</v>
      </c>
      <c r="J16" s="9"/>
      <c r="K16" s="9"/>
      <c r="L16" s="9"/>
      <c r="M16" s="39">
        <f t="shared" si="3"/>
        <v>27</v>
      </c>
    </row>
    <row r="17" spans="1:14" ht="36.75" customHeight="1" x14ac:dyDescent="0.4">
      <c r="C17" s="41" t="s">
        <v>16</v>
      </c>
      <c r="D17" s="50" t="s">
        <v>35</v>
      </c>
      <c r="E17" s="50"/>
      <c r="F17" s="50"/>
      <c r="G17" s="50"/>
      <c r="H17" s="8"/>
      <c r="I17" s="9">
        <f>I18+I19</f>
        <v>0</v>
      </c>
      <c r="J17" s="9"/>
      <c r="K17" s="9"/>
      <c r="L17" s="9"/>
      <c r="M17" s="39">
        <f t="shared" si="3"/>
        <v>0</v>
      </c>
    </row>
    <row r="18" spans="1:14" ht="60.75" customHeight="1" x14ac:dyDescent="0.4">
      <c r="C18" s="20" t="s">
        <v>36</v>
      </c>
      <c r="D18" s="61" t="s">
        <v>37</v>
      </c>
      <c r="E18" s="61"/>
      <c r="F18" s="61"/>
      <c r="G18" s="61"/>
      <c r="H18" s="8"/>
      <c r="I18" s="7">
        <v>-20</v>
      </c>
      <c r="J18" s="7"/>
      <c r="K18" s="7"/>
      <c r="L18" s="7"/>
      <c r="M18" s="39">
        <f t="shared" si="3"/>
        <v>-20</v>
      </c>
    </row>
    <row r="19" spans="1:14" ht="69.75" customHeight="1" x14ac:dyDescent="0.4">
      <c r="C19" s="20" t="s">
        <v>39</v>
      </c>
      <c r="D19" s="61" t="s">
        <v>38</v>
      </c>
      <c r="E19" s="61"/>
      <c r="F19" s="61"/>
      <c r="G19" s="61"/>
      <c r="H19" s="8"/>
      <c r="I19" s="9">
        <v>20</v>
      </c>
      <c r="J19" s="9"/>
      <c r="K19" s="9"/>
      <c r="L19" s="9"/>
      <c r="M19" s="39">
        <f t="shared" si="3"/>
        <v>20</v>
      </c>
    </row>
    <row r="20" spans="1:14" ht="37.5" customHeight="1" x14ac:dyDescent="0.25">
      <c r="C20" s="41" t="s">
        <v>17</v>
      </c>
      <c r="D20" s="46" t="s">
        <v>40</v>
      </c>
      <c r="E20" s="46"/>
      <c r="F20" s="46"/>
      <c r="G20" s="46"/>
      <c r="H20" s="11"/>
      <c r="I20" s="36"/>
      <c r="J20" s="12"/>
      <c r="K20" s="12"/>
      <c r="L20" s="12"/>
      <c r="M20" s="39">
        <f t="shared" si="3"/>
        <v>0</v>
      </c>
      <c r="N20" s="1" t="e">
        <f>#REF!+#REF!+#REF!+#REF!+#REF!+#REF!+#REF!+#REF!+#REF!+#REF!+#REF!+#REF!+#REF!+#REF!+#REF!+#REF!+#REF!+#REF!+#REF!+#REF!+#REF!+#REF!+#REF!+#REF!</f>
        <v>#REF!</v>
      </c>
    </row>
    <row r="21" spans="1:14" ht="144" customHeight="1" x14ac:dyDescent="0.25">
      <c r="C21" s="20" t="s">
        <v>41</v>
      </c>
      <c r="D21" s="52" t="s">
        <v>42</v>
      </c>
      <c r="E21" s="52"/>
      <c r="F21" s="52"/>
      <c r="G21" s="52"/>
      <c r="H21" s="11"/>
      <c r="I21" s="12"/>
      <c r="J21" s="12"/>
      <c r="K21" s="12"/>
      <c r="L21" s="12"/>
      <c r="M21" s="39">
        <f t="shared" si="3"/>
        <v>0</v>
      </c>
    </row>
    <row r="22" spans="1:14" ht="26.25" hidden="1" x14ac:dyDescent="0.4">
      <c r="A22" s="2"/>
      <c r="B22" s="2"/>
      <c r="C22" s="13"/>
      <c r="D22" s="13"/>
      <c r="E22" s="13"/>
      <c r="F22" s="13"/>
      <c r="G22" s="13"/>
      <c r="H22" s="13"/>
      <c r="I22" s="14"/>
      <c r="J22" s="14"/>
      <c r="K22" s="14"/>
      <c r="L22" s="14"/>
      <c r="M22" s="39">
        <f t="shared" si="3"/>
        <v>0</v>
      </c>
    </row>
    <row r="23" spans="1:14" ht="26.25" hidden="1" customHeight="1" x14ac:dyDescent="0.25">
      <c r="A23" s="3"/>
      <c r="B23" s="3"/>
      <c r="C23" s="16"/>
      <c r="D23" s="46" t="s">
        <v>43</v>
      </c>
      <c r="E23" s="46"/>
      <c r="F23" s="46"/>
      <c r="G23" s="46"/>
      <c r="H23" s="46"/>
      <c r="I23" s="15"/>
      <c r="J23" s="15"/>
      <c r="K23" s="15"/>
      <c r="L23" s="15"/>
      <c r="M23" s="39">
        <f t="shared" si="3"/>
        <v>0</v>
      </c>
    </row>
    <row r="24" spans="1:14" ht="113.25" customHeight="1" x14ac:dyDescent="0.25">
      <c r="A24" s="3"/>
      <c r="B24" s="3"/>
      <c r="C24" s="26" t="s">
        <v>18</v>
      </c>
      <c r="D24" s="46"/>
      <c r="E24" s="46"/>
      <c r="F24" s="46"/>
      <c r="G24" s="46"/>
      <c r="H24" s="46"/>
      <c r="I24" s="24"/>
      <c r="J24" s="15"/>
      <c r="K24" s="15"/>
      <c r="L24" s="37"/>
      <c r="M24" s="39">
        <f t="shared" si="3"/>
        <v>0</v>
      </c>
    </row>
    <row r="25" spans="1:14" ht="45.75" hidden="1" customHeight="1" x14ac:dyDescent="0.25">
      <c r="A25" s="3"/>
      <c r="B25" s="3"/>
      <c r="C25" s="16"/>
      <c r="D25" s="49"/>
      <c r="E25" s="49"/>
      <c r="F25" s="49"/>
      <c r="G25" s="49"/>
      <c r="H25" s="49"/>
      <c r="I25" s="15"/>
      <c r="J25" s="15"/>
      <c r="K25" s="15"/>
      <c r="L25" s="15"/>
      <c r="M25" s="39">
        <f t="shared" si="3"/>
        <v>0</v>
      </c>
    </row>
    <row r="26" spans="1:14" ht="30.75" hidden="1" customHeight="1" x14ac:dyDescent="0.25">
      <c r="A26" s="3"/>
      <c r="B26" s="3"/>
      <c r="C26" s="16"/>
      <c r="D26" s="49"/>
      <c r="E26" s="49"/>
      <c r="F26" s="49"/>
      <c r="G26" s="49"/>
      <c r="H26" s="49"/>
      <c r="I26" s="15"/>
      <c r="J26" s="15"/>
      <c r="K26" s="15"/>
      <c r="L26" s="15"/>
      <c r="M26" s="39">
        <f t="shared" si="3"/>
        <v>0</v>
      </c>
    </row>
    <row r="27" spans="1:14" ht="144.75" customHeight="1" x14ac:dyDescent="0.25">
      <c r="A27" s="3"/>
      <c r="B27" s="3"/>
      <c r="C27" s="43" t="s">
        <v>62</v>
      </c>
      <c r="D27" s="46" t="s">
        <v>63</v>
      </c>
      <c r="E27" s="46"/>
      <c r="F27" s="46"/>
      <c r="G27" s="46"/>
      <c r="H27" s="45"/>
      <c r="I27" s="37">
        <v>86.171999999999997</v>
      </c>
      <c r="J27" s="15"/>
      <c r="K27" s="15"/>
      <c r="L27" s="15"/>
      <c r="M27" s="42">
        <f t="shared" si="3"/>
        <v>86.171999999999997</v>
      </c>
    </row>
    <row r="28" spans="1:14" ht="42.75" customHeight="1" x14ac:dyDescent="0.25">
      <c r="A28" s="3"/>
      <c r="B28" s="3"/>
      <c r="C28" s="26"/>
      <c r="D28" s="46" t="s">
        <v>19</v>
      </c>
      <c r="E28" s="46"/>
      <c r="F28" s="46"/>
      <c r="G28" s="46"/>
      <c r="H28" s="10"/>
      <c r="I28" s="27">
        <f>I8</f>
        <v>86.171999999999997</v>
      </c>
      <c r="J28" s="27">
        <f t="shared" ref="J28:L28" si="4">J8</f>
        <v>0</v>
      </c>
      <c r="K28" s="27">
        <f t="shared" si="4"/>
        <v>0</v>
      </c>
      <c r="L28" s="27">
        <f t="shared" si="4"/>
        <v>0</v>
      </c>
      <c r="M28" s="42">
        <f t="shared" si="3"/>
        <v>86.171999999999997</v>
      </c>
    </row>
    <row r="29" spans="1:14" ht="66" customHeight="1" x14ac:dyDescent="0.25">
      <c r="A29" s="3"/>
      <c r="B29" s="3"/>
      <c r="C29" s="26" t="s">
        <v>20</v>
      </c>
      <c r="D29" s="46" t="s">
        <v>21</v>
      </c>
      <c r="E29" s="46"/>
      <c r="F29" s="46"/>
      <c r="G29" s="46"/>
      <c r="H29" s="10"/>
      <c r="I29" s="27">
        <f>I30+I35+I43+I50+I52</f>
        <v>-86.171999999999997</v>
      </c>
      <c r="J29" s="27">
        <f t="shared" ref="J29:L29" si="5">J30+J35+J43+J50</f>
        <v>532.351</v>
      </c>
      <c r="K29" s="27">
        <f t="shared" si="5"/>
        <v>887.84199999999998</v>
      </c>
      <c r="L29" s="27">
        <f t="shared" si="5"/>
        <v>39.933</v>
      </c>
      <c r="M29" s="39">
        <f t="shared" si="3"/>
        <v>1373.954</v>
      </c>
    </row>
    <row r="30" spans="1:14" ht="110.25" customHeight="1" x14ac:dyDescent="0.25">
      <c r="A30" s="3"/>
      <c r="B30" s="3"/>
      <c r="C30" s="20" t="s">
        <v>0</v>
      </c>
      <c r="D30" s="46" t="s">
        <v>28</v>
      </c>
      <c r="E30" s="46"/>
      <c r="F30" s="46"/>
      <c r="G30" s="46"/>
      <c r="H30" s="10"/>
      <c r="I30" s="27">
        <f>I31+I33</f>
        <v>0</v>
      </c>
      <c r="J30" s="27"/>
      <c r="K30" s="27"/>
      <c r="L30" s="27"/>
      <c r="M30" s="39">
        <f t="shared" si="3"/>
        <v>0</v>
      </c>
    </row>
    <row r="31" spans="1:14" ht="30" customHeight="1" x14ac:dyDescent="0.25">
      <c r="A31" s="3"/>
      <c r="B31" s="3"/>
      <c r="C31" s="20" t="s">
        <v>3</v>
      </c>
      <c r="D31" s="50" t="s">
        <v>27</v>
      </c>
      <c r="E31" s="51"/>
      <c r="F31" s="51"/>
      <c r="G31" s="51"/>
      <c r="H31" s="10"/>
      <c r="I31" s="27">
        <f>I32</f>
        <v>-0.312</v>
      </c>
      <c r="J31" s="27"/>
      <c r="K31" s="27"/>
      <c r="L31" s="27"/>
      <c r="M31" s="39">
        <f t="shared" si="3"/>
        <v>-0.312</v>
      </c>
    </row>
    <row r="32" spans="1:14" ht="40.5" customHeight="1" x14ac:dyDescent="0.25">
      <c r="A32" s="3"/>
      <c r="B32" s="3"/>
      <c r="C32" s="25"/>
      <c r="D32" s="52" t="s">
        <v>44</v>
      </c>
      <c r="E32" s="52"/>
      <c r="F32" s="52"/>
      <c r="G32" s="52"/>
      <c r="H32" s="10"/>
      <c r="I32" s="23">
        <v>-0.312</v>
      </c>
      <c r="J32" s="27"/>
      <c r="K32" s="27"/>
      <c r="L32" s="27"/>
      <c r="M32" s="39">
        <f t="shared" si="3"/>
        <v>-0.312</v>
      </c>
    </row>
    <row r="33" spans="1:13" ht="39" customHeight="1" x14ac:dyDescent="0.25">
      <c r="A33" s="3"/>
      <c r="B33" s="3"/>
      <c r="C33" s="21" t="s">
        <v>10</v>
      </c>
      <c r="D33" s="50" t="s">
        <v>26</v>
      </c>
      <c r="E33" s="50"/>
      <c r="F33" s="50"/>
      <c r="G33" s="50"/>
      <c r="H33" s="10"/>
      <c r="I33" s="27">
        <f>I34</f>
        <v>0.312</v>
      </c>
      <c r="J33" s="27"/>
      <c r="K33" s="27"/>
      <c r="L33" s="27"/>
      <c r="M33" s="39">
        <f t="shared" si="3"/>
        <v>0.312</v>
      </c>
    </row>
    <row r="34" spans="1:13" ht="60" customHeight="1" x14ac:dyDescent="0.25">
      <c r="A34" s="3"/>
      <c r="B34" s="3"/>
      <c r="C34" s="25"/>
      <c r="D34" s="52" t="s">
        <v>45</v>
      </c>
      <c r="E34" s="52"/>
      <c r="F34" s="52"/>
      <c r="G34" s="52"/>
      <c r="H34" s="10"/>
      <c r="I34" s="23">
        <v>0.312</v>
      </c>
      <c r="J34" s="27"/>
      <c r="K34" s="27"/>
      <c r="L34" s="23"/>
      <c r="M34" s="39">
        <f t="shared" si="3"/>
        <v>0.312</v>
      </c>
    </row>
    <row r="35" spans="1:13" ht="60" customHeight="1" x14ac:dyDescent="0.25">
      <c r="A35" s="3"/>
      <c r="B35" s="3"/>
      <c r="C35" s="26" t="s">
        <v>13</v>
      </c>
      <c r="D35" s="46" t="s">
        <v>46</v>
      </c>
      <c r="E35" s="46"/>
      <c r="F35" s="46"/>
      <c r="G35" s="46"/>
      <c r="H35" s="10"/>
      <c r="I35" s="23"/>
      <c r="J35" s="27"/>
      <c r="K35" s="27">
        <f>K36</f>
        <v>887.84199999999998</v>
      </c>
      <c r="L35" s="23"/>
      <c r="M35" s="39">
        <f t="shared" si="3"/>
        <v>887.84199999999998</v>
      </c>
    </row>
    <row r="36" spans="1:13" ht="40.5" customHeight="1" x14ac:dyDescent="0.25">
      <c r="A36" s="3"/>
      <c r="B36" s="3"/>
      <c r="C36" s="25"/>
      <c r="D36" s="46" t="s">
        <v>29</v>
      </c>
      <c r="E36" s="46"/>
      <c r="F36" s="46"/>
      <c r="G36" s="46"/>
      <c r="H36" s="32"/>
      <c r="I36" s="27">
        <f>I37+I38+I39</f>
        <v>0</v>
      </c>
      <c r="J36" s="27"/>
      <c r="K36" s="27">
        <f>K37+K38+K39+K40+K41+K42</f>
        <v>887.84199999999998</v>
      </c>
      <c r="L36" s="23"/>
      <c r="M36" s="39">
        <f t="shared" si="3"/>
        <v>887.84199999999998</v>
      </c>
    </row>
    <row r="37" spans="1:13" ht="84" customHeight="1" x14ac:dyDescent="0.25">
      <c r="A37" s="3"/>
      <c r="B37" s="3"/>
      <c r="C37" s="25"/>
      <c r="D37" s="52" t="s">
        <v>47</v>
      </c>
      <c r="E37" s="52"/>
      <c r="F37" s="52"/>
      <c r="G37" s="52"/>
      <c r="H37" s="32"/>
      <c r="I37" s="23"/>
      <c r="J37" s="27"/>
      <c r="K37" s="23">
        <v>170.76599999999999</v>
      </c>
      <c r="L37" s="23"/>
      <c r="M37" s="39">
        <f t="shared" si="3"/>
        <v>170.76599999999999</v>
      </c>
    </row>
    <row r="38" spans="1:13" ht="40.5" customHeight="1" x14ac:dyDescent="0.25">
      <c r="A38" s="3"/>
      <c r="B38" s="3"/>
      <c r="C38" s="25"/>
      <c r="D38" s="52" t="s">
        <v>48</v>
      </c>
      <c r="E38" s="52"/>
      <c r="F38" s="52"/>
      <c r="G38" s="52"/>
      <c r="H38" s="32"/>
      <c r="I38" s="23"/>
      <c r="J38" s="27"/>
      <c r="K38" s="23">
        <v>234.077</v>
      </c>
      <c r="L38" s="23"/>
      <c r="M38" s="39">
        <f t="shared" si="3"/>
        <v>234.077</v>
      </c>
    </row>
    <row r="39" spans="1:13" ht="42" customHeight="1" x14ac:dyDescent="0.25">
      <c r="A39" s="3"/>
      <c r="B39" s="3"/>
      <c r="C39" s="25"/>
      <c r="D39" s="52" t="s">
        <v>50</v>
      </c>
      <c r="E39" s="52"/>
      <c r="F39" s="52"/>
      <c r="G39" s="52"/>
      <c r="H39" s="32"/>
      <c r="I39" s="23"/>
      <c r="J39" s="27"/>
      <c r="K39" s="23">
        <v>286.71800000000002</v>
      </c>
      <c r="L39" s="23"/>
      <c r="M39" s="39">
        <f t="shared" si="3"/>
        <v>286.71800000000002</v>
      </c>
    </row>
    <row r="40" spans="1:13" ht="82.5" customHeight="1" x14ac:dyDescent="0.25">
      <c r="A40" s="3"/>
      <c r="B40" s="3"/>
      <c r="C40" s="26"/>
      <c r="D40" s="52" t="s">
        <v>51</v>
      </c>
      <c r="E40" s="52"/>
      <c r="F40" s="52"/>
      <c r="G40" s="52"/>
      <c r="H40" s="32"/>
      <c r="I40" s="27"/>
      <c r="J40" s="27"/>
      <c r="K40" s="23">
        <v>171.392</v>
      </c>
      <c r="L40" s="23"/>
      <c r="M40" s="39">
        <f t="shared" si="3"/>
        <v>171.392</v>
      </c>
    </row>
    <row r="41" spans="1:13" ht="40.5" customHeight="1" x14ac:dyDescent="0.25">
      <c r="A41" s="3"/>
      <c r="B41" s="3"/>
      <c r="C41" s="25"/>
      <c r="D41" s="52" t="s">
        <v>52</v>
      </c>
      <c r="E41" s="52"/>
      <c r="F41" s="52"/>
      <c r="G41" s="52"/>
      <c r="H41" s="32"/>
      <c r="I41" s="38"/>
      <c r="J41" s="27"/>
      <c r="K41" s="23">
        <v>19.367999999999999</v>
      </c>
      <c r="L41" s="23"/>
      <c r="M41" s="39">
        <f t="shared" si="3"/>
        <v>19.367999999999999</v>
      </c>
    </row>
    <row r="42" spans="1:13" ht="143.25" customHeight="1" x14ac:dyDescent="0.25">
      <c r="A42" s="3"/>
      <c r="B42" s="3"/>
      <c r="C42" s="25"/>
      <c r="D42" s="52" t="s">
        <v>53</v>
      </c>
      <c r="E42" s="52"/>
      <c r="F42" s="52"/>
      <c r="G42" s="52"/>
      <c r="H42" s="32"/>
      <c r="I42" s="23"/>
      <c r="J42" s="27"/>
      <c r="K42" s="23">
        <v>5.5209999999999999</v>
      </c>
      <c r="L42" s="23"/>
      <c r="M42" s="39">
        <f t="shared" si="3"/>
        <v>5.5209999999999999</v>
      </c>
    </row>
    <row r="43" spans="1:13" ht="40.5" customHeight="1" x14ac:dyDescent="0.25">
      <c r="A43" s="3"/>
      <c r="B43" s="3"/>
      <c r="C43" s="26" t="s">
        <v>16</v>
      </c>
      <c r="D43" s="46" t="s">
        <v>54</v>
      </c>
      <c r="E43" s="46"/>
      <c r="F43" s="46"/>
      <c r="G43" s="46"/>
      <c r="H43" s="32"/>
      <c r="I43" s="23"/>
      <c r="J43" s="27">
        <f>J44+J45+J46+J47+J48+J49</f>
        <v>532.351</v>
      </c>
      <c r="K43" s="27"/>
      <c r="L43" s="23"/>
      <c r="M43" s="39">
        <f t="shared" si="3"/>
        <v>532.351</v>
      </c>
    </row>
    <row r="44" spans="1:13" ht="40.5" customHeight="1" x14ac:dyDescent="0.25">
      <c r="A44" s="3"/>
      <c r="B44" s="3"/>
      <c r="C44" s="25"/>
      <c r="D44" s="52" t="s">
        <v>55</v>
      </c>
      <c r="E44" s="52"/>
      <c r="F44" s="52"/>
      <c r="G44" s="52"/>
      <c r="H44" s="32"/>
      <c r="I44" s="23"/>
      <c r="J44" s="23">
        <v>121</v>
      </c>
      <c r="K44" s="27"/>
      <c r="L44" s="23"/>
      <c r="M44" s="39">
        <f t="shared" si="3"/>
        <v>121</v>
      </c>
    </row>
    <row r="45" spans="1:13" ht="58.5" customHeight="1" x14ac:dyDescent="0.25">
      <c r="A45" s="3"/>
      <c r="B45" s="3"/>
      <c r="C45" s="25"/>
      <c r="D45" s="52" t="s">
        <v>56</v>
      </c>
      <c r="E45" s="52"/>
      <c r="F45" s="52"/>
      <c r="G45" s="52"/>
      <c r="H45" s="32"/>
      <c r="I45" s="23"/>
      <c r="J45" s="23">
        <v>13.8</v>
      </c>
      <c r="K45" s="27"/>
      <c r="L45" s="23"/>
      <c r="M45" s="39">
        <f t="shared" si="3"/>
        <v>13.8</v>
      </c>
    </row>
    <row r="46" spans="1:13" ht="75.75" customHeight="1" x14ac:dyDescent="0.25">
      <c r="A46" s="3"/>
      <c r="B46" s="3"/>
      <c r="C46" s="25"/>
      <c r="D46" s="52" t="s">
        <v>57</v>
      </c>
      <c r="E46" s="52"/>
      <c r="F46" s="52"/>
      <c r="G46" s="52"/>
      <c r="H46" s="32"/>
      <c r="I46" s="23"/>
      <c r="J46" s="23">
        <v>49.987000000000002</v>
      </c>
      <c r="K46" s="27"/>
      <c r="L46" s="23"/>
      <c r="M46" s="39">
        <f t="shared" si="3"/>
        <v>49.987000000000002</v>
      </c>
    </row>
    <row r="47" spans="1:13" ht="69.75" customHeight="1" x14ac:dyDescent="0.25">
      <c r="A47" s="3"/>
      <c r="B47" s="3"/>
      <c r="C47" s="25"/>
      <c r="D47" s="52" t="s">
        <v>58</v>
      </c>
      <c r="E47" s="52"/>
      <c r="F47" s="52"/>
      <c r="G47" s="52"/>
      <c r="H47" s="32"/>
      <c r="I47" s="38"/>
      <c r="J47" s="23">
        <v>9.1999999999999993</v>
      </c>
      <c r="K47" s="27"/>
      <c r="L47" s="23"/>
      <c r="M47" s="39">
        <f t="shared" si="3"/>
        <v>9.1999999999999993</v>
      </c>
    </row>
    <row r="48" spans="1:13" ht="78.75" customHeight="1" x14ac:dyDescent="0.25">
      <c r="A48" s="3"/>
      <c r="B48" s="3"/>
      <c r="C48" s="25"/>
      <c r="D48" s="52" t="s">
        <v>59</v>
      </c>
      <c r="E48" s="52"/>
      <c r="F48" s="52"/>
      <c r="G48" s="52"/>
      <c r="H48" s="32"/>
      <c r="I48" s="23"/>
      <c r="J48" s="23">
        <v>299.988</v>
      </c>
      <c r="K48" s="27"/>
      <c r="L48" s="23"/>
      <c r="M48" s="39">
        <f t="shared" si="3"/>
        <v>299.988</v>
      </c>
    </row>
    <row r="49" spans="1:13" ht="78.75" customHeight="1" x14ac:dyDescent="0.25">
      <c r="A49" s="3"/>
      <c r="B49" s="3"/>
      <c r="C49" s="25"/>
      <c r="D49" s="52" t="s">
        <v>64</v>
      </c>
      <c r="E49" s="52"/>
      <c r="F49" s="52"/>
      <c r="G49" s="52"/>
      <c r="H49" s="44"/>
      <c r="I49" s="23"/>
      <c r="J49" s="23">
        <v>38.375999999999998</v>
      </c>
      <c r="K49" s="27"/>
      <c r="L49" s="23"/>
      <c r="M49" s="42">
        <f t="shared" si="3"/>
        <v>38.375999999999998</v>
      </c>
    </row>
    <row r="50" spans="1:13" ht="68.25" customHeight="1" x14ac:dyDescent="0.25">
      <c r="A50" s="3"/>
      <c r="B50" s="3"/>
      <c r="C50" s="26" t="s">
        <v>17</v>
      </c>
      <c r="D50" s="46" t="s">
        <v>60</v>
      </c>
      <c r="E50" s="46"/>
      <c r="F50" s="46"/>
      <c r="G50" s="46"/>
      <c r="H50" s="32"/>
      <c r="I50" s="23"/>
      <c r="J50" s="27"/>
      <c r="K50" s="27"/>
      <c r="L50" s="27">
        <f>L51</f>
        <v>39.933</v>
      </c>
      <c r="M50" s="39">
        <f t="shared" si="3"/>
        <v>39.933</v>
      </c>
    </row>
    <row r="51" spans="1:13" ht="59.25" customHeight="1" x14ac:dyDescent="0.25">
      <c r="A51" s="3"/>
      <c r="B51" s="3"/>
      <c r="C51" s="25"/>
      <c r="D51" s="52" t="s">
        <v>65</v>
      </c>
      <c r="E51" s="52"/>
      <c r="F51" s="52"/>
      <c r="G51" s="52"/>
      <c r="H51" s="32"/>
      <c r="I51" s="23"/>
      <c r="J51" s="27"/>
      <c r="K51" s="27"/>
      <c r="L51" s="23">
        <v>39.933</v>
      </c>
      <c r="M51" s="39">
        <f t="shared" si="3"/>
        <v>39.933</v>
      </c>
    </row>
    <row r="52" spans="1:13" ht="86.25" customHeight="1" x14ac:dyDescent="0.25">
      <c r="A52" s="3"/>
      <c r="B52" s="3"/>
      <c r="C52" s="26" t="s">
        <v>18</v>
      </c>
      <c r="D52" s="46" t="s">
        <v>66</v>
      </c>
      <c r="E52" s="46"/>
      <c r="F52" s="46"/>
      <c r="G52" s="46"/>
      <c r="H52" s="10"/>
      <c r="I52" s="23">
        <v>-86.171999999999997</v>
      </c>
      <c r="J52" s="27"/>
      <c r="K52" s="27"/>
      <c r="L52" s="27"/>
      <c r="M52" s="42">
        <f t="shared" si="3"/>
        <v>-86.171999999999997</v>
      </c>
    </row>
    <row r="53" spans="1:13" ht="45.75" customHeight="1" x14ac:dyDescent="0.25">
      <c r="A53" s="3"/>
      <c r="B53" s="3"/>
      <c r="C53" s="25"/>
      <c r="D53" s="48" t="s">
        <v>22</v>
      </c>
      <c r="E53" s="48"/>
      <c r="F53" s="48"/>
      <c r="G53" s="48"/>
      <c r="H53" s="10"/>
      <c r="I53" s="27">
        <f>I29</f>
        <v>-86.171999999999997</v>
      </c>
      <c r="J53" s="27">
        <f t="shared" ref="J53:L53" si="6">J29</f>
        <v>532.351</v>
      </c>
      <c r="K53" s="27">
        <f t="shared" si="6"/>
        <v>887.84199999999998</v>
      </c>
      <c r="L53" s="27">
        <f t="shared" si="6"/>
        <v>39.933</v>
      </c>
      <c r="M53" s="42">
        <f t="shared" si="3"/>
        <v>1373.954</v>
      </c>
    </row>
    <row r="54" spans="1:13" ht="51" customHeight="1" x14ac:dyDescent="0.4">
      <c r="C54" s="17"/>
      <c r="D54" s="46" t="s">
        <v>11</v>
      </c>
      <c r="E54" s="46"/>
      <c r="F54" s="46"/>
      <c r="G54" s="46"/>
      <c r="H54" s="41"/>
      <c r="I54" s="28">
        <f>I53+I28</f>
        <v>0</v>
      </c>
      <c r="J54" s="28">
        <f t="shared" ref="J54:L54" si="7">J53+J28</f>
        <v>532.351</v>
      </c>
      <c r="K54" s="28">
        <f t="shared" si="7"/>
        <v>887.84199999999998</v>
      </c>
      <c r="L54" s="28">
        <f t="shared" si="7"/>
        <v>39.933</v>
      </c>
      <c r="M54" s="42">
        <f t="shared" si="3"/>
        <v>1460.126</v>
      </c>
    </row>
  </sheetData>
  <mergeCells count="51">
    <mergeCell ref="D27:G27"/>
    <mergeCell ref="D49:G49"/>
    <mergeCell ref="D54:G54"/>
    <mergeCell ref="D38:G38"/>
    <mergeCell ref="D37:G37"/>
    <mergeCell ref="D39:G39"/>
    <mergeCell ref="D40:G40"/>
    <mergeCell ref="D41:G41"/>
    <mergeCell ref="D42:G42"/>
    <mergeCell ref="D52:G52"/>
    <mergeCell ref="D46:G46"/>
    <mergeCell ref="D47:G47"/>
    <mergeCell ref="D45:G45"/>
    <mergeCell ref="D43:G43"/>
    <mergeCell ref="D44:G44"/>
    <mergeCell ref="D48:G48"/>
    <mergeCell ref="D51:G51"/>
    <mergeCell ref="D50:G50"/>
    <mergeCell ref="D19:G19"/>
    <mergeCell ref="D18:G18"/>
    <mergeCell ref="D20:G20"/>
    <mergeCell ref="D10:G10"/>
    <mergeCell ref="D11:G11"/>
    <mergeCell ref="D12:G12"/>
    <mergeCell ref="D13:G13"/>
    <mergeCell ref="D9:G9"/>
    <mergeCell ref="D15:G15"/>
    <mergeCell ref="D16:G16"/>
    <mergeCell ref="D17:G17"/>
    <mergeCell ref="D14:G14"/>
    <mergeCell ref="C2:M2"/>
    <mergeCell ref="D5:G5"/>
    <mergeCell ref="H5:I5"/>
    <mergeCell ref="D6:G6"/>
    <mergeCell ref="H6:I6"/>
    <mergeCell ref="D36:G36"/>
    <mergeCell ref="D7:G7"/>
    <mergeCell ref="D53:G53"/>
    <mergeCell ref="D35:G35"/>
    <mergeCell ref="D23:H24"/>
    <mergeCell ref="D28:G28"/>
    <mergeCell ref="D29:G29"/>
    <mergeCell ref="D30:G30"/>
    <mergeCell ref="D25:H25"/>
    <mergeCell ref="D26:H26"/>
    <mergeCell ref="D31:G31"/>
    <mergeCell ref="D32:G32"/>
    <mergeCell ref="D34:G34"/>
    <mergeCell ref="D33:G33"/>
    <mergeCell ref="D21:G21"/>
    <mergeCell ref="D8:G8"/>
  </mergeCells>
  <pageMargins left="0.70866141732283472" right="0.70866141732283472" top="0.74803149606299213" bottom="0.74803149606299213" header="0.31496062992125984" footer="0.31496062992125984"/>
  <pageSetup paperSize="9" scale="35" orientation="portrait" r:id="rId1"/>
  <rowBreaks count="1" manualBreakCount="1">
    <brk id="3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Користувач Windows</cp:lastModifiedBy>
  <cp:lastPrinted>2021-09-02T17:46:24Z</cp:lastPrinted>
  <dcterms:created xsi:type="dcterms:W3CDTF">2018-01-10T14:44:18Z</dcterms:created>
  <dcterms:modified xsi:type="dcterms:W3CDTF">2021-09-02T17:47:26Z</dcterms:modified>
</cp:coreProperties>
</file>