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<sst xmlns="http://schemas.openxmlformats.org/spreadsheetml/2006/main" count="22" uniqueCount="22">
  <si>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</si>
  <si>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</si>
  <si>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</si>
  <si>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</si>
  <si>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</si>
  <si>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</si>
  <si>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</si>
  <si>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</si>
  <si>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</si>
  <si>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</si>
  <si>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</si>
  <si>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</si>
  <si>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</si>
  <si>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</si>
  <si>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</si>
  <si>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 xml:space="preserve">                                                                                         за  січень - грудень 2021 року</t>
  </si>
  <si>
    <t>Факт (січень - грудень 2021р.)</t>
  </si>
  <si>
    <t>доходи на 1 особу (грн.)                                  у січні - грудні 2021 року</t>
  </si>
  <si>
    <t>доходи на 1 особу (грн.)                у січні - грудні 2020 року</t>
  </si>
  <si>
    <t>відхилення     за січень-грудень 2021 року до січня - грудня 2020 року</t>
  </si>
  <si>
    <t>8,5 - середній показник по виконавчих органах</t>
  </si>
  <si>
    <t>Населення на 01.01.2021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</si>
</sst>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72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7">
      <selection activeCell="E14" sqref="E14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0.25">
      <c r="A2" s="1"/>
      <c r="B2" s="1"/>
      <c r="C2" s="1"/>
      <c r="E2" s="34"/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15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21</v>
      </c>
      <c r="C7" s="12" t="s">
        <v>5</v>
      </c>
      <c r="D7" s="11" t="s">
        <v>17</v>
      </c>
      <c r="E7" s="11" t="s">
        <v>18</v>
      </c>
      <c r="F7" s="11" t="s">
        <v>19</v>
      </c>
    </row>
    <row r="8" spans="1:6" ht="20.25" customHeight="1">
      <c r="A8" s="5"/>
      <c r="B8" s="6"/>
      <c r="C8" s="3" t="s">
        <v>16</v>
      </c>
      <c r="D8" s="3"/>
      <c r="E8" s="2"/>
      <c r="F8" s="2"/>
    </row>
    <row r="9" spans="1:6" ht="45" customHeight="1">
      <c r="A9" s="9" t="s">
        <v>1</v>
      </c>
      <c r="B9" s="20">
        <v>12835</v>
      </c>
      <c r="C9" s="28">
        <v>2640097</v>
      </c>
      <c r="D9" s="22">
        <f>C9/B9</f>
        <v>205.69513050253215</v>
      </c>
      <c r="E9" s="23">
        <f>1896228/B9</f>
        <v>147.73883911180366</v>
      </c>
      <c r="F9" s="24">
        <f>D9-E9</f>
        <v>57.956291390728495</v>
      </c>
    </row>
    <row r="10" spans="1:6" ht="30.75" customHeight="1">
      <c r="A10" s="9" t="s">
        <v>6</v>
      </c>
      <c r="B10" s="21">
        <v>1446</v>
      </c>
      <c r="C10" s="29">
        <v>11193</v>
      </c>
      <c r="D10" s="22">
        <f>C10/B10</f>
        <v>7.740663900414938</v>
      </c>
      <c r="E10" s="25">
        <f>3538/B10</f>
        <v>2.446749654218534</v>
      </c>
      <c r="F10" s="24">
        <f>D10-E10</f>
        <v>5.293914246196404</v>
      </c>
    </row>
    <row r="11" spans="1:6" ht="30.75" customHeight="1">
      <c r="A11" s="9" t="s">
        <v>14</v>
      </c>
      <c r="B11" s="21">
        <v>1217</v>
      </c>
      <c r="C11" s="29">
        <v>6195</v>
      </c>
      <c r="D11" s="22">
        <f>C11/B11</f>
        <v>5.09038619556286</v>
      </c>
      <c r="E11" s="23">
        <f>8375/B11</f>
        <v>6.881676253081348</v>
      </c>
      <c r="F11" s="23">
        <f>D11-E11</f>
        <v>-1.7912900575184878</v>
      </c>
    </row>
    <row r="12" spans="1:6" ht="29.25" customHeight="1">
      <c r="A12" s="9" t="s">
        <v>7</v>
      </c>
      <c r="B12" s="21">
        <v>724</v>
      </c>
      <c r="C12" s="29">
        <v>29358</v>
      </c>
      <c r="D12" s="22">
        <f aca="true" t="shared" si="0" ref="D12:D18">C12/B12</f>
        <v>40.549723756906076</v>
      </c>
      <c r="E12" s="30">
        <f>42987/B12</f>
        <v>59.3743093922652</v>
      </c>
      <c r="F12" s="25">
        <f aca="true" t="shared" si="1" ref="F12:F18">D12-E12</f>
        <v>-18.82458563535912</v>
      </c>
    </row>
    <row r="13" spans="1:6" ht="27" customHeight="1">
      <c r="A13" s="9" t="s">
        <v>8</v>
      </c>
      <c r="B13" s="21">
        <v>727</v>
      </c>
      <c r="C13" s="29">
        <v>6276</v>
      </c>
      <c r="D13" s="22">
        <f t="shared" si="0"/>
        <v>8.632737276478679</v>
      </c>
      <c r="E13" s="25">
        <f>7770/B13</f>
        <v>10.687757909215955</v>
      </c>
      <c r="F13" s="23">
        <f t="shared" si="1"/>
        <v>-2.0550206327372766</v>
      </c>
    </row>
    <row r="14" spans="1:6" ht="30.75" customHeight="1">
      <c r="A14" s="9" t="s">
        <v>9</v>
      </c>
      <c r="B14" s="21">
        <v>654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1107</v>
      </c>
      <c r="C15" s="29">
        <v>11631</v>
      </c>
      <c r="D15" s="22">
        <f t="shared" si="0"/>
        <v>10.506775067750677</v>
      </c>
      <c r="E15" s="25">
        <f>17181/B15</f>
        <v>15.520325203252032</v>
      </c>
      <c r="F15" s="23">
        <f t="shared" si="1"/>
        <v>-5.0135501355013545</v>
      </c>
    </row>
    <row r="16" spans="1:6" ht="30.75" customHeight="1">
      <c r="A16" s="9" t="s">
        <v>11</v>
      </c>
      <c r="B16" s="21">
        <v>1017</v>
      </c>
      <c r="C16" s="29">
        <v>470</v>
      </c>
      <c r="D16" s="22">
        <f t="shared" si="0"/>
        <v>0.46214355948869223</v>
      </c>
      <c r="E16" s="23">
        <f>6778/B16</f>
        <v>6.664700098328417</v>
      </c>
      <c r="F16" s="25">
        <f t="shared" si="1"/>
        <v>-6.202556538839725</v>
      </c>
    </row>
    <row r="17" spans="1:6" ht="39.75" customHeight="1">
      <c r="A17" s="9" t="s">
        <v>12</v>
      </c>
      <c r="B17" s="21">
        <v>884</v>
      </c>
      <c r="C17" s="29">
        <v>10819</v>
      </c>
      <c r="D17" s="22">
        <f t="shared" si="0"/>
        <v>12.23868778280543</v>
      </c>
      <c r="E17" s="25">
        <f>16154/B17</f>
        <v>18.273755656108598</v>
      </c>
      <c r="F17" s="23">
        <f t="shared" si="1"/>
        <v>-6.035067873303168</v>
      </c>
    </row>
    <row r="18" spans="1:6" ht="34.5" customHeight="1">
      <c r="A18" s="9" t="s">
        <v>13</v>
      </c>
      <c r="B18" s="21">
        <v>1329</v>
      </c>
      <c r="C18" s="29">
        <v>1156</v>
      </c>
      <c r="D18" s="22">
        <f t="shared" si="0"/>
        <v>0.8698269375470279</v>
      </c>
      <c r="E18" s="23">
        <f>3944/B18</f>
        <v>2.967644845748683</v>
      </c>
      <c r="F18" s="25">
        <f t="shared" si="1"/>
        <v>-2.0978179082016553</v>
      </c>
    </row>
    <row r="19" spans="1:6" ht="18.75">
      <c r="A19" s="15" t="s">
        <v>0</v>
      </c>
      <c r="B19" s="16">
        <f>SUM(B9:B18)</f>
        <v>21940</v>
      </c>
      <c r="C19" s="16">
        <f>C9+C10+C11+C12+C13+C14+C15+C16+C17+C18</f>
        <v>2717195</v>
      </c>
      <c r="D19" s="17">
        <f>C19/B19</f>
        <v>123.84662716499544</v>
      </c>
      <c r="E19" s="18">
        <f>2002955/B19</f>
        <v>91.29238833181404</v>
      </c>
      <c r="F19" s="19">
        <f>D19-E19</f>
        <v>32.5542388331814</v>
      </c>
    </row>
    <row r="21" ht="37.5" customHeight="1">
      <c r="D21" s="27" t="s">
        <v>20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9105</v>
      </c>
      <c r="C26">
        <f>C19-C9</f>
        <v>77098</v>
      </c>
      <c r="D26" s="8">
        <f>C26/B26</f>
        <v>8.467655134541461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2022-01-27T15:32:25Z</cp:lastPrinted>
  <dcterms:created xsi:type="dcterms:W3CDTF">2015-09-14T11:39:55Z</dcterms:created>
  <dcterms:modified xsi:type="dcterms:W3CDTF">2022-01-27T20:40:17Z</dcterms:modified>
  <cp:category/>
  <cp:version/>
  <cp:contentType/>
  <cp:contentStatus/>
</cp:coreProperties>
</file>